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https://cemigbr.sharepoint.com/sites/ParecerdeAcessoRCGD/Documentos Compartilhados/FORMULARIOS/Solicitacao de Modificacao/"/>
    </mc:Choice>
  </mc:AlternateContent>
  <xr:revisionPtr revIDLastSave="1397" documentId="11_F6F955728CA303250FAD737F249F24EE5DA0AB31" xr6:coauthVersionLast="47" xr6:coauthVersionMax="47" xr10:uidLastSave="{6334D2B8-0B82-4194-A712-E1BBADA110F0}"/>
  <workbookProtection workbookAlgorithmName="SHA-512" workbookHashValue="MaAgcG7hFaGmcukJX1gyT9CrL3V2bDFyNy9llZQTboH8R/jtE+eC8OyyQZalb+YQZbjMFBBOLSqs3zsIAomsSQ==" workbookSaltValue="7P/AU0Y7Tv8kK5A8eItz/w==" workbookSpinCount="100000" lockStructure="1"/>
  <bookViews>
    <workbookView xWindow="-19320" yWindow="-4950" windowWidth="19440" windowHeight="14880" xr2:uid="{00000000-000D-0000-FFFF-FFFF00000000}"/>
  </bookViews>
  <sheets>
    <sheet name="Grupo B" sheetId="4" r:id="rId1"/>
    <sheet name="Grupo A" sheetId="1" r:id="rId2"/>
    <sheet name="Notas Explicativas" sheetId="2" r:id="rId3"/>
    <sheet name="Dados" sheetId="3" state="hidden" r:id="rId4"/>
  </sheets>
  <definedNames>
    <definedName name="_xlnm.Print_Area" localSheetId="1">'Grupo A'!$A$1:$AT$150</definedName>
    <definedName name="_xlnm.Print_Area" localSheetId="0">'Grupo B'!$A$1:$AT$107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1" i="1" l="1"/>
  <c r="U11" i="4"/>
  <c r="AA13" i="1"/>
  <c r="B40" i="4"/>
  <c r="B38" i="4"/>
  <c r="B36" i="4"/>
  <c r="AA13" i="4"/>
  <c r="AC18" i="4" l="1"/>
  <c r="X70" i="4"/>
  <c r="B70" i="4"/>
  <c r="X68" i="4"/>
  <c r="B68" i="4"/>
  <c r="X66" i="4"/>
  <c r="B66" i="4"/>
  <c r="X64" i="4"/>
  <c r="B64" i="4"/>
  <c r="X62" i="4"/>
  <c r="B62" i="4"/>
  <c r="X60" i="4"/>
  <c r="B60" i="4"/>
  <c r="X58" i="4"/>
  <c r="B58" i="4"/>
  <c r="X56" i="4"/>
  <c r="B56" i="4"/>
  <c r="X54" i="4"/>
  <c r="B54" i="4"/>
  <c r="B26" i="4"/>
  <c r="X110" i="1"/>
  <c r="X108" i="1"/>
  <c r="X106" i="1"/>
  <c r="X104" i="1"/>
  <c r="X102" i="1"/>
  <c r="X100" i="1"/>
  <c r="X98" i="1"/>
  <c r="X96" i="1"/>
  <c r="B110" i="1"/>
  <c r="B108" i="1"/>
  <c r="B106" i="1"/>
  <c r="B104" i="1"/>
  <c r="B102" i="1"/>
  <c r="B100" i="1"/>
  <c r="B98" i="1"/>
  <c r="B96" i="1"/>
  <c r="X94" i="1"/>
  <c r="B94" i="1"/>
  <c r="P67" i="1"/>
  <c r="B36" i="3" a="1"/>
  <c r="B36" i="3" s="1"/>
  <c r="B26" i="1"/>
  <c r="AB67" i="1" l="1"/>
  <c r="B69" i="1"/>
  <c r="D20" i="3" a="1"/>
  <c r="D20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c059104</author>
  </authors>
  <commentList>
    <comment ref="O18" authorId="0" shapeId="0" xr:uid="{76C3EA9A-3D6F-4453-B065-AD29870DFF16}">
      <text>
        <r>
          <rPr>
            <sz val="9"/>
            <color indexed="81"/>
            <rFont val="Segoe UI"/>
            <family val="2"/>
          </rPr>
          <t>Número do Parecer de Acesso: O número do Parecer de Aceso se refere ao número da NS (Nota de Serviço) gerado para atendimento ao pedido de solicitação de acesso.</t>
        </r>
      </text>
    </comment>
    <comment ref="J20" authorId="0" shapeId="0" xr:uid="{EEC03436-0D45-4AD5-A272-BADB488888E3}">
      <text>
        <r>
          <rPr>
            <sz val="9"/>
            <color indexed="81"/>
            <rFont val="Segoe UI"/>
            <family val="2"/>
          </rPr>
          <t>Número de Instalação: É a referência de Identificação da Unidade Consumidora cadastrada na base de dados Cemig.</t>
        </r>
      </text>
    </comment>
    <comment ref="Z20" authorId="0" shapeId="0" xr:uid="{DE047598-6572-46B6-A159-61C2CD3AF78E}">
      <text>
        <r>
          <rPr>
            <sz val="9"/>
            <color indexed="81"/>
            <rFont val="Segoe UI"/>
            <family val="2"/>
          </rPr>
          <t xml:space="preserve"> Informe a tensão de atendimento em Volts.</t>
        </r>
      </text>
    </comment>
    <comment ref="G22" authorId="0" shapeId="0" xr:uid="{C77E6A7C-98F1-4C08-A486-D9FDEAB4BA39}">
      <text>
        <r>
          <rPr>
            <sz val="9"/>
            <color indexed="81"/>
            <rFont val="Segoe UI"/>
            <family val="2"/>
          </rPr>
          <t>Titular da Unidade Consumidora</t>
        </r>
      </text>
    </comment>
    <comment ref="AG22" authorId="0" shapeId="0" xr:uid="{CDF44702-F385-4B4B-A45A-501F85796805}">
      <text>
        <r>
          <rPr>
            <sz val="9"/>
            <color indexed="81"/>
            <rFont val="Segoe UI"/>
            <family val="2"/>
          </rPr>
          <t xml:space="preserve">Informe o CPF se pessoa física ou CNPJ se pessoa jurídica.
</t>
        </r>
      </text>
    </comment>
    <comment ref="R32" authorId="0" shapeId="0" xr:uid="{27245B4E-3C5E-4E0B-A859-12170052145F}">
      <text>
        <r>
          <rPr>
            <b/>
            <sz val="9"/>
            <color indexed="81"/>
            <rFont val="Segoe UI"/>
            <family val="2"/>
          </rPr>
          <t>Essa alteração será considerada apenas para os casos em que o disjuntor informado na solicitação incial esteja divergente do disjuntor existente no local. Em casos de alteração de carga, deverá ser protocolada nova solicitação de acesso.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R40" authorId="0" shapeId="0" xr:uid="{B7A9E778-B96E-4FF8-A907-11841BEA4898}">
      <text>
        <r>
          <rPr>
            <b/>
            <sz val="9"/>
            <color indexed="81"/>
            <rFont val="Segoe UI"/>
            <family val="2"/>
          </rPr>
          <t>Essa alteração será considerada apenas para os casos em que o disjuntor informado na solicitação incial esteja divergente do disjuntor existente no local. Em casos de alteração de carga, deverá ser protocolada nova solicitação de acesso.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c059104</author>
  </authors>
  <commentList>
    <comment ref="O18" authorId="0" shapeId="0" xr:uid="{73BD8FFA-D576-4C40-B5C0-B5C01FF4E01D}">
      <text>
        <r>
          <rPr>
            <sz val="9"/>
            <color indexed="81"/>
            <rFont val="Segoe UI"/>
            <family val="2"/>
          </rPr>
          <t>Número do Parecer de Acesso: O número do Parecer de Aceso se refere ao número da NS (Nota de Serviço) gerado para atendimento ao pedido de solicitação de acesso.</t>
        </r>
      </text>
    </comment>
    <comment ref="AC18" authorId="0" shapeId="0" xr:uid="{E55DA53B-E64E-434E-BB64-FD89D527381C}">
      <text>
        <r>
          <rPr>
            <sz val="9"/>
            <color indexed="81"/>
            <rFont val="Segoe UI"/>
            <family val="2"/>
          </rPr>
          <t>Microgeração - menor ou igual a 75kW.
Minigeração - maior que 75kW e menor ou igual a: 5MW para fontes despacháveis;
    3MW para demais fontes não enquadradas como despacháveis;</t>
        </r>
      </text>
    </comment>
    <comment ref="J20" authorId="0" shapeId="0" xr:uid="{9BC764A6-BFF2-4AF1-92B1-5AEAC6DB5979}">
      <text>
        <r>
          <rPr>
            <sz val="9"/>
            <color indexed="81"/>
            <rFont val="Segoe UI"/>
            <family val="2"/>
          </rPr>
          <t>Número de Instalação: É a referência de Identificação da Unidade Consumidora cadastrada na base de dados Cemig.</t>
        </r>
      </text>
    </comment>
    <comment ref="Z20" authorId="0" shapeId="0" xr:uid="{32465513-7157-49F5-B1D2-518586D8AE1D}">
      <text>
        <r>
          <rPr>
            <sz val="9"/>
            <color indexed="81"/>
            <rFont val="Segoe UI"/>
            <family val="2"/>
          </rPr>
          <t xml:space="preserve"> Informe a tensão de atendimento em Volts.</t>
        </r>
      </text>
    </comment>
    <comment ref="G22" authorId="0" shapeId="0" xr:uid="{8FE3F2CA-FB9C-46AE-A2CA-0BE9B362CBEB}">
      <text>
        <r>
          <rPr>
            <sz val="9"/>
            <color indexed="81"/>
            <rFont val="Segoe UI"/>
            <family val="2"/>
          </rPr>
          <t>Titular da Unidade Consumidora</t>
        </r>
      </text>
    </comment>
    <comment ref="AG22" authorId="0" shapeId="0" xr:uid="{9F7FAB82-A6BA-49C4-9FB1-3A348F0B6763}">
      <text>
        <r>
          <rPr>
            <sz val="9"/>
            <color indexed="81"/>
            <rFont val="Segoe UI"/>
            <family val="2"/>
          </rPr>
          <t xml:space="preserve">Informe o CPF se pessoa física ou CNPJ se pessoa jurídica.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<sst xmlns="http://schemas.openxmlformats.org/spreadsheetml/2006/main" count="222" uniqueCount="134">
  <si>
    <t>1 – TIPO DE SOLICITAÇÃO</t>
  </si>
  <si>
    <t>Notas Explicativas:</t>
  </si>
  <si>
    <t>ATENÇÃO: O uso da subestação tipo Nº1 foi descontinuado das normas Cemig, portanto NÃO é permitida para ligação de novas Unidades Consumidoras usando esse padrão de construção.</t>
  </si>
  <si>
    <t>As subestações tipo Nº 5 e Nº 8 somente são aplicáveis para potências de transformação até 300 kVA e não podem ser de uso compartilhado.</t>
  </si>
  <si>
    <t xml:space="preserve">ATENÇÃO: </t>
  </si>
  <si>
    <t>Número do Parecer de Acesso (NS):</t>
  </si>
  <si>
    <t xml:space="preserve">Central Geradora: </t>
  </si>
  <si>
    <t>Microgeração</t>
  </si>
  <si>
    <t>Central Geradora</t>
  </si>
  <si>
    <t>Minigeração</t>
  </si>
  <si>
    <t>Número da Instalação:</t>
  </si>
  <si>
    <t xml:space="preserve">Grupo: </t>
  </si>
  <si>
    <t>Grupo</t>
  </si>
  <si>
    <t>A</t>
  </si>
  <si>
    <t>B</t>
  </si>
  <si>
    <t>Tensão de Atendimento (V):</t>
  </si>
  <si>
    <t>Tensão de atendimento (V):</t>
  </si>
  <si>
    <t>127/220</t>
  </si>
  <si>
    <t>120/240</t>
  </si>
  <si>
    <t xml:space="preserve">Titular da UC: </t>
  </si>
  <si>
    <t>CPF/CNPJ:</t>
  </si>
  <si>
    <t>2 – IDENTIFICAÇÃO DO PARECER DE ACESSO</t>
  </si>
  <si>
    <t>3 – DADOS DA UNIDADE CONSUMIDORA-UC</t>
  </si>
  <si>
    <t>Tipo de Conexão</t>
  </si>
  <si>
    <t>CONEXÃO EM BAIXA TENSÃO</t>
  </si>
  <si>
    <t>CONEXÃO EM MÉDIA/ALTA TENSÃO</t>
  </si>
  <si>
    <t>Tipo de Disjuntor</t>
  </si>
  <si>
    <t>Monopolar</t>
  </si>
  <si>
    <t>Bipolar</t>
  </si>
  <si>
    <t>Tripolar</t>
  </si>
  <si>
    <t>DE:</t>
  </si>
  <si>
    <t>PARA:</t>
  </si>
  <si>
    <t>Justificativa da alteração (campo obrigatório):</t>
  </si>
  <si>
    <t>Disjuntor Individual:</t>
  </si>
  <si>
    <t>Quantidade:</t>
  </si>
  <si>
    <t>Potência:</t>
  </si>
  <si>
    <t>Fabricante:</t>
  </si>
  <si>
    <t>Modelo:</t>
  </si>
  <si>
    <t>Impedância %</t>
  </si>
  <si>
    <t>Tipo de Subestação Conforme ND 5.3</t>
  </si>
  <si>
    <t>Tipo de Subestação De:</t>
  </si>
  <si>
    <t>N°1</t>
  </si>
  <si>
    <t>N°5</t>
  </si>
  <si>
    <t>N°2</t>
  </si>
  <si>
    <t>N°4</t>
  </si>
  <si>
    <t>N°8</t>
  </si>
  <si>
    <t>Para:</t>
  </si>
  <si>
    <t>Tipo de Ligação do Transformador:</t>
  </si>
  <si>
    <t>Entrada de Energia</t>
  </si>
  <si>
    <t>Tipo de Ligação do Transformador</t>
  </si>
  <si>
    <t xml:space="preserve">Y-∆ </t>
  </si>
  <si>
    <t>∆-Y</t>
  </si>
  <si>
    <t>Subestação Individual</t>
  </si>
  <si>
    <t>Subestação Compartilhada</t>
  </si>
  <si>
    <t>4 – DADOS TÉCNICOS DOS PROJETO ORIGINAL E DO NOVO PROJETO DA CENTRAL GERADORA</t>
  </si>
  <si>
    <t>Projeto Original</t>
  </si>
  <si>
    <t>Tipo de Fonte Primária:</t>
  </si>
  <si>
    <t>Tipo de Fonte Primária</t>
  </si>
  <si>
    <t>Solar</t>
  </si>
  <si>
    <t>Hidráulica</t>
  </si>
  <si>
    <t>Biomassa</t>
  </si>
  <si>
    <t>Cogeração Qualificada</t>
  </si>
  <si>
    <t>Eólica</t>
  </si>
  <si>
    <t>Tipo de Solicitação</t>
  </si>
  <si>
    <t>Modificação do projeto de central geradora</t>
  </si>
  <si>
    <t>Novo Projeto</t>
  </si>
  <si>
    <t>Apresentação de projeto com alternativa do art. 73 da REN 1.000</t>
  </si>
  <si>
    <t>Transformador Particular (kVA): Transformador A</t>
  </si>
  <si>
    <t>Transformador Particular (kVA): Transformador B</t>
  </si>
  <si>
    <t>5 – DOCUMENTAÇÃO A SER ANEXADA</t>
  </si>
  <si>
    <t>5.1 Projeto elétrico das instalações de conexão.</t>
  </si>
  <si>
    <t>5.3 Memorial descritivo contendo a planta de situação com indicação do local para construção da subestação, conforme Norma Técnica de Distribuição ND-5.3.</t>
  </si>
  <si>
    <t>5.4 Diagrama unifilar conforme tipo de subestação e Diagrama de blocos do sistema de geração, proteção e carga.</t>
  </si>
  <si>
    <t>5.5 Certificado de conformidade do(s) inversor(es) ou número de registro de concessão no Inmetro do(s) inversor(es) para a tensão nominal de conexão com a rede.</t>
  </si>
  <si>
    <t>Qtd de instalações a receber crédito:</t>
  </si>
  <si>
    <t>5 – DECLARAÇÃO</t>
  </si>
  <si>
    <t>Diante da solicitação de modificação de projeto de central geradora ora apresentada, declaro estar ciente de:</t>
  </si>
  <si>
    <t xml:space="preserve">i. As condições técnicas e comerciais que serão apresentadas através do novo Parecer de Acesso (Orçamento de Conexão) poderão ser diferentes das condições apresentadas no parecer de acesso original. </t>
  </si>
  <si>
    <t>Assinatura do Consumidor/Responsável Legal:</t>
  </si>
  <si>
    <t>Local e data:</t>
  </si>
  <si>
    <t>ii. Quanto as cláusulas contratuais de resilição assinadas por mim no CUSD (Contrato de Uso do Sistema de Distribuição) com esta companhia (para o caso de cliente atendido em média tensão).</t>
  </si>
  <si>
    <t>Número do Parecer de Acesso: O número do Parecer de Aceso se refere ao número da NS (Nota de Serviço) gerado para atendimento ao pedido de solicitação de acesso.</t>
  </si>
  <si>
    <t>Micro Central Geradora: caracterizada por potência instalada até 75 kW.</t>
  </si>
  <si>
    <t>Mini Central Geradora: Caracterizada por potência maior que 75 kW e menor ou igual a 5 MW.</t>
  </si>
  <si>
    <t>Número de Cliente: É a referência de identificação do cliente cadastrado na base de dados Cemig.</t>
  </si>
  <si>
    <t>Número de Instalação: É a referência de Identificação da Unidade Consumidora cadastrada na base de dados Cemig.</t>
  </si>
  <si>
    <t>Classificação: Classificação em relação à tensão de atendimento – Grupo A (média/alta tensão) e Grupo B (baixa tensão)</t>
  </si>
  <si>
    <t>Tensão de Atendimento: Informe a tensão de atendimento em Volts.</t>
  </si>
  <si>
    <t>Titular da UC: Titular da Unidade Consumidora.</t>
  </si>
  <si>
    <t>CPF/CNPJ: Informe o CPF se pessoa física ou CNPJ se pessoa jurídica.</t>
  </si>
  <si>
    <t>Disjuntor Individual: Deverá ser informada a capacidade em amperes do disjunto individual do padrão Cemig e se é monopolar, bipolar ou tripolar.</t>
  </si>
  <si>
    <t>Disjuntor Geral: No caso de mais de uma unidade consumidora (edificação de uso coletivo, agrupamento), informe a corrente nominal do disjuntor geral instalado.</t>
  </si>
  <si>
    <t xml:space="preserve">Transformador particular (kVA): Informe o arranjo de alimentação e os dados técnicos do(s) transformador(es).   </t>
  </si>
  <si>
    <t>Nº Tipo de Subestação Conforme ND 5.3: Identifique o número de subestação conforme ND 5.3 e a modificação requerida.</t>
  </si>
  <si>
    <t>Tipo de Ligação do Transformador: Informe o tipo de ligação Y-∆ ou ∆-Y e a modificação requerida.</t>
  </si>
  <si>
    <t>Entrada de Energia: Informe se haverá modificação da configuração da entrada de energia em relação ao atendimento. Será avaliado em que fase o atendimento se encontra e se a solicitação provocará mudanças na solução proposta.</t>
  </si>
  <si>
    <t>Projeto Original Informe os dados técnicos iniciais de projeto da Central Geradora.</t>
  </si>
  <si>
    <t>Novo Projeto: Informe os novos dados técnicos de projeto da Central Geradora.</t>
  </si>
  <si>
    <r>
      <rPr>
        <sz val="11"/>
        <color theme="1"/>
        <rFont val="Calibri"/>
        <family val="2"/>
        <scheme val="minor"/>
      </rPr>
      <t xml:space="preserve">4. Alterações na Potência Ativa Instalada Total de Geração (kW) requeridas no pedido de acesso inicial </t>
    </r>
    <r>
      <rPr>
        <b/>
        <u/>
        <sz val="11"/>
        <color theme="1"/>
        <rFont val="Calibri"/>
        <family val="2"/>
        <scheme val="minor"/>
      </rPr>
      <t>não são permitidas e são objeto de nova solicitação de acesso</t>
    </r>
    <r>
      <rPr>
        <sz val="11"/>
        <color theme="1"/>
        <rFont val="Calibri"/>
        <family val="2"/>
        <scheme val="minor"/>
      </rPr>
      <t>.</t>
    </r>
  </si>
  <si>
    <r>
      <t xml:space="preserve">3. </t>
    </r>
    <r>
      <rPr>
        <sz val="11"/>
        <color theme="1"/>
        <rFont val="Calibri"/>
        <family val="2"/>
        <scheme val="minor"/>
      </rPr>
      <t>Para consumidores do grupo A, caso tenha sido feita a aprovação do projeto da subestação e coordenograma de proteção providenciar pedido de reanálise.</t>
    </r>
  </si>
  <si>
    <r>
      <t xml:space="preserve">2. </t>
    </r>
    <r>
      <rPr>
        <sz val="11"/>
        <color theme="1"/>
        <rFont val="Calibri"/>
        <family val="2"/>
        <scheme val="minor"/>
      </rPr>
      <t xml:space="preserve">Para consumidores do grupo A, é necessário que o processo de assinatura do CUSD (Contrato de Uso do Sistema de Distribuição) esteja concluído junto a Cemig. </t>
    </r>
  </si>
  <si>
    <r>
      <t xml:space="preserve">1. </t>
    </r>
    <r>
      <rPr>
        <sz val="11"/>
        <color theme="1"/>
        <rFont val="Calibri"/>
        <family val="2"/>
        <scheme val="minor"/>
      </rPr>
      <t>Somente são aceitos pedidos de modificação para Parecer de Acesso dentro do prazo de validade.</t>
    </r>
  </si>
  <si>
    <t xml:space="preserve">Tensão de Atendimento (kV): </t>
  </si>
  <si>
    <t>Tensão de atendiemento (kV)</t>
  </si>
  <si>
    <t>Alternativa Escolhida - Grupo B</t>
  </si>
  <si>
    <t>Alternativa Escolhida - Grupo A</t>
  </si>
  <si>
    <t>TERMO DE ANUÊNCIA DE SOLICITAÇÃO DE MODIFICAÇÃO EM PROJETO DE CENTRAL GERADORA - GRUPO A</t>
  </si>
  <si>
    <t>TERMO DE ANUÊNCIA DE SOLICITAÇÃO DE MODIFICAÇÃO EM PROJETO DE CENTRAL GERADORA - GRUPO B</t>
  </si>
  <si>
    <t>5.4 Certificado de conformidade do(s) inversor(es) ou número de registro de concessão no Inmetro do(s) inversor(es) para a tensão nominal de conexão com a rede.</t>
  </si>
  <si>
    <t>5.6 (Obrigatório no caso da alternativa 5 do art. 73) Documento com a descrição uso das funcionalidades dos dispositivos de interface com a rede e descrição do sistema de armazenamento, incluindo:
 - Previsão no projeto;
 - Detalhamento da forma de operação, com horário e patamares de injeção;
 - Certificado dos conversores;
 - Detalhamento do sistema de proteção para operação isolada.</t>
  </si>
  <si>
    <t>5.2 Memorial descritivo da central geradora.</t>
  </si>
  <si>
    <t>5.1 Formulário de acesso atualizado.</t>
  </si>
  <si>
    <t>5.2 Memorial descritivo da central geradora atualizado.</t>
  </si>
  <si>
    <t>5.3 Diagrama unifilar atualizado.</t>
  </si>
  <si>
    <t>5.6 - Orçamento de conexão (parecer de acesso) assinado com a escolha da alternativa.</t>
  </si>
  <si>
    <t>5.5 Orçamento de conexão (parecer de acesso) assinado com a escolha da alternativa.</t>
  </si>
  <si>
    <t>5.7 (Obrigatório no caso da alternativa 5 do art. 73) Documento com a descrição uso das funcionalidades dos dispositivos de interface com a rede e descrição do sistema de armazenamento, incluindo:
 - Previsão no projeto;
 - Detalhamento da forma de operação, com horário e patamares de injeção;
 - Certificado dos conversores;
 - Detalhamento do sistema de proteção para operação isolada.</t>
  </si>
  <si>
    <t>Instalação 1:</t>
  </si>
  <si>
    <t>Instalação 2:</t>
  </si>
  <si>
    <t>Instalação 3:</t>
  </si>
  <si>
    <t>Demanda a ser contratada de geração:</t>
  </si>
  <si>
    <t>kW</t>
  </si>
  <si>
    <t>Demanda a ser contratada de consumo:</t>
  </si>
  <si>
    <t>Observação (campo livre):</t>
  </si>
  <si>
    <t>* A tensão de atendimento é definida no orçamento de conexão.</t>
  </si>
  <si>
    <t>Escolha seu tipo de solicitação abaixo:</t>
  </si>
  <si>
    <t>Gerência de Processos Especiais de Expansão da Média e Baixa Tensão - EM/PE - Revisão H - 13/01/2025</t>
  </si>
  <si>
    <t>Gerência de Processos Especiais de Expansão da Média e Baixa Tensão - EM/PE - Revisão  H - 13/01/2025</t>
  </si>
  <si>
    <t>Seleção</t>
  </si>
  <si>
    <t>X</t>
  </si>
  <si>
    <t>Tipo de edificação:</t>
  </si>
  <si>
    <t>Tipo de Edificação</t>
  </si>
  <si>
    <t>Individual</t>
  </si>
  <si>
    <t>De uso coletivo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</si>
</sst>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&lt;100000000000]000\.000\.000\-00;00\.000\.000\/0000\-00"/>
  </numFmts>
  <fonts count="1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sz val="9"/>
      <color indexed="81"/>
      <name val="Segoe UI"/>
      <family val="2"/>
    </font>
    <font>
      <b/>
      <sz val="11"/>
      <color theme="1"/>
      <name val="Calibri"/>
      <family val="2"/>
      <scheme val="minor"/>
    </font>
    <font>
      <b/>
      <sz val="9"/>
      <color indexed="81"/>
      <name val="Segoe UI"/>
      <family val="2"/>
    </font>
    <font>
      <sz val="8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1" tint="0.34998626667073579"/>
      </left>
      <right/>
      <top style="medium">
        <color theme="1" tint="0.34998626667073579"/>
      </top>
      <bottom style="thin">
        <color theme="0" tint="-0.14996795556505021"/>
      </bottom>
      <diagonal/>
    </border>
    <border>
      <left/>
      <right/>
      <top style="medium">
        <color theme="1" tint="0.34998626667073579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medium">
        <color theme="1" tint="0.34998626667073579"/>
      </top>
      <bottom style="thin">
        <color theme="0" tint="-0.14996795556505021"/>
      </bottom>
      <diagonal/>
    </border>
    <border>
      <left style="medium">
        <color theme="1" tint="0.34998626667073579"/>
      </left>
      <right/>
      <top style="medium">
        <color theme="1" tint="0.34998626667073579"/>
      </top>
      <bottom/>
      <diagonal/>
    </border>
    <border>
      <left/>
      <right/>
      <top style="medium">
        <color theme="1" tint="0.34998626667073579"/>
      </top>
      <bottom/>
      <diagonal/>
    </border>
    <border>
      <left style="medium">
        <color theme="1" tint="0.34998626667073579"/>
      </left>
      <right/>
      <top/>
      <bottom/>
      <diagonal/>
    </border>
    <border>
      <left/>
      <right/>
      <top style="thin">
        <color theme="0" tint="-0.14996795556505021"/>
      </top>
      <bottom/>
      <diagonal/>
    </border>
    <border>
      <left/>
      <right style="thin">
        <color indexed="64"/>
      </right>
      <top style="thin">
        <color theme="0" tint="-0.1499679555650502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0" fillId="0" borderId="0" applyFont="0" applyFill="0" applyBorder="0" applyAlignment="0" applyProtection="0"/>
  </cellStyleXfs>
  <cellXfs count="71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4" xfId="0" applyBorder="1"/>
    <xf numFmtId="0" fontId="0" fillId="0" borderId="6" xfId="0" applyBorder="1"/>
    <xf numFmtId="0" fontId="0" fillId="0" borderId="7" xfId="0" applyBorder="1"/>
    <xf numFmtId="0" fontId="0" fillId="0" borderId="0" xfId="0" applyAlignment="1">
      <alignment horizontal="center"/>
    </xf>
    <xf numFmtId="0" fontId="4" fillId="0" borderId="0" xfId="0" applyFont="1" applyAlignment="1" applyProtection="1">
      <alignment horizontal="center"/>
      <protection locked="0"/>
    </xf>
    <xf numFmtId="0" fontId="0" fillId="0" borderId="3" xfId="0" applyBorder="1"/>
    <xf numFmtId="0" fontId="0" fillId="0" borderId="8" xfId="0" applyBorder="1"/>
    <xf numFmtId="0" fontId="0" fillId="0" borderId="5" xfId="0" applyBorder="1"/>
    <xf numFmtId="0" fontId="4" fillId="0" borderId="7" xfId="0" applyFont="1" applyBorder="1" applyAlignment="1" applyProtection="1">
      <alignment horizontal="center"/>
      <protection locked="0"/>
    </xf>
    <xf numFmtId="0" fontId="4" fillId="0" borderId="2" xfId="0" applyFont="1" applyBorder="1" applyAlignment="1" applyProtection="1">
      <alignment horizontal="center"/>
      <protection locked="0"/>
    </xf>
    <xf numFmtId="0" fontId="4" fillId="0" borderId="6" xfId="0" applyFont="1" applyBorder="1" applyAlignment="1" applyProtection="1">
      <alignment horizontal="center"/>
      <protection locked="0"/>
    </xf>
    <xf numFmtId="164" fontId="4" fillId="0" borderId="7" xfId="0" applyNumberFormat="1" applyFont="1" applyBorder="1" applyAlignment="1" applyProtection="1">
      <alignment horizontal="left"/>
      <protection locked="0"/>
    </xf>
    <xf numFmtId="0" fontId="0" fillId="0" borderId="4" xfId="0" applyBorder="1" applyAlignment="1">
      <alignment vertical="top"/>
    </xf>
    <xf numFmtId="0" fontId="0" fillId="0" borderId="18" xfId="0" applyBorder="1" applyAlignment="1">
      <alignment vertical="top"/>
    </xf>
    <xf numFmtId="0" fontId="0" fillId="0" borderId="7" xfId="0" applyBorder="1" applyAlignment="1">
      <alignment vertical="top"/>
    </xf>
    <xf numFmtId="0" fontId="0" fillId="0" borderId="4" xfId="0" applyBorder="1" applyAlignment="1">
      <alignment horizontal="left" vertical="top"/>
    </xf>
    <xf numFmtId="0" fontId="0" fillId="0" borderId="6" xfId="0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0" fillId="0" borderId="0" xfId="0" applyAlignment="1">
      <alignment vertical="top"/>
    </xf>
    <xf numFmtId="0" fontId="0" fillId="0" borderId="19" xfId="0" applyBorder="1" applyAlignment="1">
      <alignment vertical="top"/>
    </xf>
    <xf numFmtId="0" fontId="0" fillId="0" borderId="5" xfId="0" applyBorder="1" applyAlignment="1">
      <alignment vertical="top"/>
    </xf>
    <xf numFmtId="0" fontId="0" fillId="0" borderId="8" xfId="0" applyBorder="1" applyAlignment="1">
      <alignment vertical="top"/>
    </xf>
    <xf numFmtId="0" fontId="6" fillId="0" borderId="0" xfId="0" applyFont="1" applyAlignment="1">
      <alignment horizontal="left" vertical="center"/>
    </xf>
    <xf numFmtId="0" fontId="0" fillId="0" borderId="0" xfId="0" applyAlignment="1">
      <alignment horizontal="justify" vertical="center"/>
    </xf>
    <xf numFmtId="0" fontId="0" fillId="0" borderId="0" xfId="0" applyAlignment="1">
      <alignment vertical="center"/>
    </xf>
    <xf numFmtId="0" fontId="6" fillId="3" borderId="0" xfId="0" applyFont="1" applyFill="1" applyAlignment="1">
      <alignment horizontal="justify" vertical="center"/>
    </xf>
    <xf numFmtId="0" fontId="12" fillId="0" borderId="0" xfId="0" applyFont="1"/>
    <xf numFmtId="0" fontId="0" fillId="0" borderId="20" xfId="0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4" fillId="0" borderId="15" xfId="0" applyFont="1" applyBorder="1" applyAlignment="1" applyProtection="1">
      <alignment horizontal="center"/>
      <protection locked="0"/>
    </xf>
    <xf numFmtId="0" fontId="4" fillId="0" borderId="16" xfId="0" applyFont="1" applyBorder="1" applyAlignment="1" applyProtection="1">
      <alignment horizontal="center"/>
      <protection locked="0"/>
    </xf>
    <xf numFmtId="0" fontId="4" fillId="0" borderId="12" xfId="0" applyFont="1" applyBorder="1" applyAlignment="1" applyProtection="1">
      <alignment horizontal="center"/>
      <protection locked="0"/>
    </xf>
    <xf numFmtId="0" fontId="4" fillId="0" borderId="13" xfId="0" applyFont="1" applyBorder="1" applyAlignment="1" applyProtection="1">
      <alignment horizontal="center"/>
      <protection locked="0"/>
    </xf>
    <xf numFmtId="0" fontId="4" fillId="0" borderId="14" xfId="0" applyFont="1" applyBorder="1" applyAlignment="1" applyProtection="1">
      <alignment horizontal="center"/>
      <protection locked="0"/>
    </xf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0" fillId="0" borderId="4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5" xfId="0" applyBorder="1" applyAlignment="1">
      <alignment horizontal="left" wrapText="1"/>
    </xf>
    <xf numFmtId="0" fontId="0" fillId="0" borderId="4" xfId="0" applyBorder="1" applyAlignment="1">
      <alignment horizontal="left"/>
    </xf>
    <xf numFmtId="0" fontId="0" fillId="0" borderId="0" xfId="0" applyAlignment="1">
      <alignment horizontal="left"/>
    </xf>
    <xf numFmtId="0" fontId="4" fillId="0" borderId="17" xfId="0" applyFont="1" applyBorder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2" fillId="0" borderId="2" xfId="0" applyFont="1" applyBorder="1" applyAlignment="1" applyProtection="1">
      <alignment horizontal="center" vertical="center" wrapText="1"/>
      <protection hidden="1"/>
    </xf>
    <xf numFmtId="0" fontId="2" fillId="0" borderId="3" xfId="0" applyFont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horizontal="center" vertical="center" wrapText="1"/>
      <protection hidden="1"/>
    </xf>
    <xf numFmtId="0" fontId="2" fillId="0" borderId="5" xfId="0" applyFont="1" applyBorder="1" applyAlignment="1" applyProtection="1">
      <alignment horizontal="center" vertical="center" wrapText="1"/>
      <protection hidden="1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164" fontId="4" fillId="0" borderId="12" xfId="0" applyNumberFormat="1" applyFont="1" applyBorder="1" applyAlignment="1" applyProtection="1">
      <alignment horizontal="left"/>
      <protection locked="0"/>
    </xf>
    <xf numFmtId="164" fontId="4" fillId="0" borderId="13" xfId="0" applyNumberFormat="1" applyFont="1" applyBorder="1" applyAlignment="1" applyProtection="1">
      <alignment horizontal="left"/>
      <protection locked="0"/>
    </xf>
    <xf numFmtId="164" fontId="4" fillId="0" borderId="14" xfId="0" applyNumberFormat="1" applyFont="1" applyBorder="1" applyAlignment="1" applyProtection="1">
      <alignment horizontal="left"/>
      <protection locked="0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4" fillId="0" borderId="7" xfId="0" applyFont="1" applyBorder="1" applyAlignment="1" applyProtection="1">
      <alignment horizontal="left"/>
      <protection locked="0"/>
    </xf>
    <xf numFmtId="0" fontId="11" fillId="0" borderId="4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5" xfId="0" applyFont="1" applyBorder="1" applyAlignment="1">
      <alignment horizontal="center"/>
    </xf>
    <xf numFmtId="1" fontId="4" fillId="0" borderId="12" xfId="1" applyNumberFormat="1" applyFont="1" applyBorder="1" applyAlignment="1" applyProtection="1">
      <alignment horizontal="center"/>
      <protection locked="0"/>
    </xf>
    <xf numFmtId="1" fontId="4" fillId="0" borderId="13" xfId="1" applyNumberFormat="1" applyFont="1" applyBorder="1" applyAlignment="1" applyProtection="1">
      <alignment horizontal="center"/>
      <protection locked="0"/>
    </xf>
    <xf numFmtId="1" fontId="4" fillId="0" borderId="14" xfId="1" applyNumberFormat="1" applyFont="1" applyBorder="1" applyAlignment="1" applyProtection="1">
      <alignment horizontal="center"/>
      <protection locked="0"/>
    </xf>
    <xf numFmtId="0" fontId="13" fillId="0" borderId="0" xfId="0" applyFont="1"/>
  </cellXfs>
  <cellStyles count="2">
    <cellStyle name="Normal" xfId="0" builtinId="0"/>
    <cellStyle name="Porcentagem" xfId="1" builtinId="5"/>
  </cellStyles>
  <dxfs count="13">
    <dxf>
      <font>
        <color theme="0"/>
      </font>
      <fill>
        <patternFill>
          <fgColor theme="0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fgColor theme="0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1</xdr:row>
      <xdr:rowOff>57150</xdr:rowOff>
    </xdr:from>
    <xdr:to>
      <xdr:col>9</xdr:col>
      <xdr:colOff>19050</xdr:colOff>
      <xdr:row>4</xdr:row>
      <xdr:rowOff>161925</xdr:rowOff>
    </xdr:to>
    <xdr:pic>
      <xdr:nvPicPr>
        <xdr:cNvPr id="2" name="Imagem 2">
          <a:extLst>
            <a:ext uri="{FF2B5EF4-FFF2-40B4-BE49-F238E27FC236}">
              <a16:creationId xmlns:a16="http://schemas.microsoft.com/office/drawing/2014/main" id="{D7138273-2262-403F-BCC6-872579DCE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247650"/>
          <a:ext cx="1343025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1</xdr:row>
      <xdr:rowOff>57150</xdr:rowOff>
    </xdr:from>
    <xdr:to>
      <xdr:col>9</xdr:col>
      <xdr:colOff>19050</xdr:colOff>
      <xdr:row>4</xdr:row>
      <xdr:rowOff>161925</xdr:rowOff>
    </xdr:to>
    <xdr:pic>
      <xdr:nvPicPr>
        <xdr:cNvPr id="2" name="Imagem 2">
          <a:extLst>
            <a:ext uri="{FF2B5EF4-FFF2-40B4-BE49-F238E27FC236}">
              <a16:creationId xmlns:a16="http://schemas.microsoft.com/office/drawing/2014/main" id="{D6D85540-05CD-470F-9666-20F6C2E543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247650"/>
          <a:ext cx="1343025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1F8BC4-04DE-40CC-8ECE-C9048FBB047A}">
  <dimension ref="B2:AS107"/>
  <sheetViews>
    <sheetView showGridLines="0" showRowColHeaders="0" tabSelected="1" zoomScaleNormal="100" workbookViewId="0">
      <selection activeCell="C11" sqref="C11"/>
    </sheetView>
  </sheetViews>
  <sheetFormatPr defaultRowHeight="15" x14ac:dyDescent="0.25"/>
  <cols>
    <col min="1" max="77" width="2.7109375" customWidth="1"/>
    <col min="78" max="212" width="3.7109375" customWidth="1"/>
  </cols>
  <sheetData>
    <row r="2" spans="2:45" x14ac:dyDescent="0.25">
      <c r="B2" s="1"/>
      <c r="C2" s="2"/>
      <c r="D2" s="2"/>
      <c r="E2" s="2"/>
      <c r="F2" s="2"/>
      <c r="G2" s="2"/>
      <c r="H2" s="2"/>
      <c r="I2" s="2"/>
      <c r="J2" s="2"/>
      <c r="K2" s="2"/>
      <c r="L2" s="48" t="s">
        <v>107</v>
      </c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49"/>
    </row>
    <row r="3" spans="2:45" x14ac:dyDescent="0.25">
      <c r="B3" s="3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1"/>
    </row>
    <row r="4" spans="2:45" x14ac:dyDescent="0.25">
      <c r="B4" s="3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1"/>
    </row>
    <row r="5" spans="2:45" x14ac:dyDescent="0.25">
      <c r="B5" s="4"/>
      <c r="C5" s="5"/>
      <c r="D5" s="5"/>
      <c r="E5" s="5"/>
      <c r="F5" s="5"/>
      <c r="G5" s="5"/>
      <c r="H5" s="5"/>
      <c r="I5" s="5"/>
      <c r="J5" s="5"/>
      <c r="K5" s="5"/>
      <c r="L5" s="52" t="s">
        <v>127</v>
      </c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  <c r="AH5" s="52"/>
      <c r="AI5" s="52"/>
      <c r="AJ5" s="52"/>
      <c r="AK5" s="52"/>
      <c r="AL5" s="52"/>
      <c r="AM5" s="52"/>
      <c r="AN5" s="52"/>
      <c r="AO5" s="52"/>
      <c r="AP5" s="52"/>
      <c r="AQ5" s="52"/>
      <c r="AR5" s="52"/>
      <c r="AS5" s="53"/>
    </row>
    <row r="7" spans="2:45" x14ac:dyDescent="0.25">
      <c r="B7" s="38" t="s">
        <v>0</v>
      </c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40"/>
    </row>
    <row r="8" spans="2:45" ht="3" customHeight="1" x14ac:dyDescent="0.25">
      <c r="B8" s="1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8"/>
    </row>
    <row r="9" spans="2:45" ht="15" customHeight="1" x14ac:dyDescent="0.25">
      <c r="B9" s="3"/>
      <c r="C9" t="s">
        <v>125</v>
      </c>
      <c r="AS9" s="10"/>
    </row>
    <row r="10" spans="2:45" ht="3" customHeight="1" thickBot="1" x14ac:dyDescent="0.3">
      <c r="B10" s="3"/>
      <c r="AS10" s="10"/>
    </row>
    <row r="11" spans="2:45" ht="15" customHeight="1" thickBot="1" x14ac:dyDescent="0.3">
      <c r="B11" s="3"/>
      <c r="C11" s="31"/>
      <c r="E11" t="s">
        <v>64</v>
      </c>
      <c r="U11" s="70" t="str">
        <f>IF(AND(C11=Dados!B6,'Grupo B'!C13=Dados!B6),"Erro: Deverá ser selecionada apenas 1 opção","")</f>
        <v/>
      </c>
      <c r="AS11" s="10"/>
    </row>
    <row r="12" spans="2:45" ht="3" customHeight="1" thickBot="1" x14ac:dyDescent="0.3">
      <c r="B12" s="3"/>
      <c r="C12" s="32"/>
      <c r="AS12" s="10"/>
    </row>
    <row r="13" spans="2:45" ht="15" customHeight="1" thickBot="1" x14ac:dyDescent="0.3">
      <c r="B13" s="3"/>
      <c r="C13" s="31"/>
      <c r="E13" t="s">
        <v>66</v>
      </c>
      <c r="AA13" t="str">
        <f>IF(C13=Dados!B6,"Alternativa escolhida:","")</f>
        <v/>
      </c>
      <c r="AI13" s="35"/>
      <c r="AJ13" s="36"/>
      <c r="AK13" s="36"/>
      <c r="AS13" s="10"/>
    </row>
    <row r="14" spans="2:45" ht="3" customHeight="1" x14ac:dyDescent="0.25">
      <c r="B14" s="13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5"/>
      <c r="Z14" s="5"/>
      <c r="AA14" s="5"/>
      <c r="AB14" s="5"/>
      <c r="AC14" s="5"/>
      <c r="AD14" s="5"/>
      <c r="AE14" s="5"/>
      <c r="AF14" s="5"/>
      <c r="AG14" s="5"/>
      <c r="AH14" s="11"/>
      <c r="AI14" s="11"/>
      <c r="AJ14" s="11"/>
      <c r="AK14" s="5"/>
      <c r="AL14" s="5"/>
      <c r="AM14" s="5"/>
      <c r="AN14" s="5"/>
      <c r="AO14" s="5"/>
      <c r="AP14" s="5"/>
      <c r="AQ14" s="5"/>
      <c r="AR14" s="5"/>
      <c r="AS14" s="9"/>
    </row>
    <row r="15" spans="2:45" ht="3" customHeight="1" x14ac:dyDescent="0.25"/>
    <row r="16" spans="2:45" x14ac:dyDescent="0.25">
      <c r="B16" s="38" t="s">
        <v>21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40"/>
    </row>
    <row r="17" spans="2:45" ht="3" customHeight="1" thickBot="1" x14ac:dyDescent="0.3">
      <c r="B17" s="1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8"/>
    </row>
    <row r="18" spans="2:45" x14ac:dyDescent="0.25">
      <c r="B18" s="3" t="s">
        <v>5</v>
      </c>
      <c r="O18" s="35"/>
      <c r="P18" s="36"/>
      <c r="Q18" s="36"/>
      <c r="R18" s="36"/>
      <c r="S18" s="37"/>
      <c r="V18" t="s">
        <v>6</v>
      </c>
      <c r="AC18" s="54" t="str">
        <f>Dados!A13</f>
        <v>Microgeração</v>
      </c>
      <c r="AD18" s="55"/>
      <c r="AE18" s="55"/>
      <c r="AF18" s="55"/>
      <c r="AG18" s="56"/>
      <c r="AJ18" t="s">
        <v>11</v>
      </c>
      <c r="AM18" t="s">
        <v>14</v>
      </c>
      <c r="AS18" s="10"/>
    </row>
    <row r="19" spans="2:45" ht="3" customHeight="1" thickBot="1" x14ac:dyDescent="0.3">
      <c r="B19" s="3"/>
      <c r="AS19" s="10"/>
    </row>
    <row r="20" spans="2:45" x14ac:dyDescent="0.25">
      <c r="B20" s="3" t="s">
        <v>10</v>
      </c>
      <c r="J20" s="35"/>
      <c r="K20" s="36"/>
      <c r="L20" s="36"/>
      <c r="M20" s="36"/>
      <c r="N20" s="37"/>
      <c r="P20" t="s">
        <v>15</v>
      </c>
      <c r="Z20" s="35"/>
      <c r="AA20" s="36"/>
      <c r="AB20" s="36"/>
      <c r="AC20" s="36"/>
      <c r="AD20" s="37"/>
      <c r="AS20" s="10"/>
    </row>
    <row r="21" spans="2:45" ht="3" customHeight="1" thickBot="1" x14ac:dyDescent="0.3">
      <c r="B21" s="3"/>
      <c r="AS21" s="10"/>
    </row>
    <row r="22" spans="2:45" x14ac:dyDescent="0.25">
      <c r="B22" s="3" t="s">
        <v>19</v>
      </c>
      <c r="G22" s="33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C22" t="s">
        <v>20</v>
      </c>
      <c r="AG22" s="57"/>
      <c r="AH22" s="58"/>
      <c r="AI22" s="58"/>
      <c r="AJ22" s="58"/>
      <c r="AK22" s="58"/>
      <c r="AL22" s="58"/>
      <c r="AM22" s="59"/>
      <c r="AS22" s="10"/>
    </row>
    <row r="23" spans="2:45" ht="3" customHeight="1" x14ac:dyDescent="0.25">
      <c r="B23" s="4"/>
      <c r="C23" s="5"/>
      <c r="D23" s="5"/>
      <c r="E23" s="5"/>
      <c r="F23" s="5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5"/>
      <c r="AB23" s="5"/>
      <c r="AC23" s="5"/>
      <c r="AD23" s="5"/>
      <c r="AE23" s="5"/>
      <c r="AF23" s="5"/>
      <c r="AG23" s="14"/>
      <c r="AH23" s="14"/>
      <c r="AI23" s="14"/>
      <c r="AJ23" s="14"/>
      <c r="AK23" s="14"/>
      <c r="AL23" s="14"/>
      <c r="AM23" s="14"/>
      <c r="AN23" s="5"/>
      <c r="AO23" s="5"/>
      <c r="AP23" s="5"/>
      <c r="AQ23" s="5"/>
      <c r="AR23" s="5"/>
      <c r="AS23" s="9"/>
    </row>
    <row r="24" spans="2:45" ht="3" customHeight="1" x14ac:dyDescent="0.25"/>
    <row r="25" spans="2:45" x14ac:dyDescent="0.25">
      <c r="B25" s="38" t="s">
        <v>22</v>
      </c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40"/>
    </row>
    <row r="26" spans="2:45" x14ac:dyDescent="0.25">
      <c r="B26" s="60" t="str">
        <f>Dados!A27</f>
        <v>CONEXÃO EM BAIXA TENSÃO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2"/>
    </row>
    <row r="27" spans="2:45" ht="3" customHeight="1" thickBot="1" x14ac:dyDescent="0.3">
      <c r="B27" s="1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8"/>
    </row>
    <row r="28" spans="2:45" ht="15" customHeight="1" x14ac:dyDescent="0.25">
      <c r="B28" s="3" t="s">
        <v>130</v>
      </c>
      <c r="I28" s="33" t="s">
        <v>132</v>
      </c>
      <c r="J28" s="34"/>
      <c r="K28" s="34"/>
      <c r="L28" s="34"/>
      <c r="M28" s="34"/>
      <c r="N28" s="34"/>
      <c r="AS28" s="10"/>
    </row>
    <row r="29" spans="2:45" ht="3" customHeight="1" thickBot="1" x14ac:dyDescent="0.3">
      <c r="B29" s="3"/>
      <c r="AS29" s="10"/>
    </row>
    <row r="30" spans="2:45" x14ac:dyDescent="0.25">
      <c r="B30" s="3" t="s">
        <v>33</v>
      </c>
      <c r="R30" t="s">
        <v>30</v>
      </c>
      <c r="T30" s="35"/>
      <c r="U30" s="36"/>
      <c r="V30" s="36"/>
      <c r="W30" s="36"/>
      <c r="X30" s="37"/>
      <c r="Z30" s="35"/>
      <c r="AA30" s="36"/>
      <c r="AB30" s="36"/>
      <c r="AC30" t="s">
        <v>13</v>
      </c>
      <c r="AE30" t="s">
        <v>31</v>
      </c>
      <c r="AH30" s="35"/>
      <c r="AI30" s="36"/>
      <c r="AJ30" s="36"/>
      <c r="AK30" s="36"/>
      <c r="AL30" s="37"/>
      <c r="AN30" s="35"/>
      <c r="AO30" s="36"/>
      <c r="AP30" s="36"/>
      <c r="AQ30" t="s">
        <v>13</v>
      </c>
      <c r="AS30" s="10"/>
    </row>
    <row r="31" spans="2:45" ht="3" customHeight="1" thickBot="1" x14ac:dyDescent="0.3">
      <c r="B31" s="3"/>
      <c r="AS31" s="10"/>
    </row>
    <row r="32" spans="2:45" x14ac:dyDescent="0.25">
      <c r="B32" s="3" t="s">
        <v>32</v>
      </c>
      <c r="R32" s="33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10"/>
    </row>
    <row r="33" spans="2:45" x14ac:dyDescent="0.25">
      <c r="B33" s="3"/>
      <c r="R33" s="46"/>
      <c r="S33" s="47"/>
      <c r="T33" s="47"/>
      <c r="U33" s="47"/>
      <c r="V33" s="47"/>
      <c r="W33" s="47"/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10"/>
    </row>
    <row r="34" spans="2:45" x14ac:dyDescent="0.25">
      <c r="B34" s="3"/>
      <c r="R34" s="46"/>
      <c r="S34" s="47"/>
      <c r="T34" s="47"/>
      <c r="U34" s="47"/>
      <c r="V34" s="47"/>
      <c r="W34" s="47"/>
      <c r="X34" s="47"/>
      <c r="Y34" s="47"/>
      <c r="Z34" s="47"/>
      <c r="AA34" s="47"/>
      <c r="AB34" s="47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10"/>
    </row>
    <row r="35" spans="2:45" ht="3" customHeight="1" thickBot="1" x14ac:dyDescent="0.3">
      <c r="B35" s="3"/>
      <c r="AS35" s="10"/>
    </row>
    <row r="36" spans="2:45" x14ac:dyDescent="0.25">
      <c r="B36" s="3" t="str">
        <f>IF(I28=Dados!A64,"Disjuntor Geral do Padrão (Conforme ND 5.2):","")</f>
        <v/>
      </c>
      <c r="R36" t="s">
        <v>30</v>
      </c>
      <c r="T36" s="35"/>
      <c r="U36" s="36"/>
      <c r="V36" s="36"/>
      <c r="W36" s="36"/>
      <c r="X36" s="37"/>
      <c r="Z36" s="35"/>
      <c r="AA36" s="36"/>
      <c r="AB36" s="36"/>
      <c r="AC36" t="s">
        <v>13</v>
      </c>
      <c r="AE36" t="s">
        <v>31</v>
      </c>
      <c r="AH36" s="35"/>
      <c r="AI36" s="36"/>
      <c r="AJ36" s="36"/>
      <c r="AK36" s="36"/>
      <c r="AL36" s="37"/>
      <c r="AN36" s="35"/>
      <c r="AO36" s="36"/>
      <c r="AP36" s="36"/>
      <c r="AQ36" t="s">
        <v>13</v>
      </c>
      <c r="AS36" s="10"/>
    </row>
    <row r="37" spans="2:45" ht="3" customHeight="1" thickBot="1" x14ac:dyDescent="0.3">
      <c r="B37" s="3"/>
      <c r="AS37" s="10"/>
    </row>
    <row r="38" spans="2:45" x14ac:dyDescent="0.25">
      <c r="B38" s="3" t="str">
        <f>IF(I28=Dados!A64,"Quantidade de Disjuntor Geral:","")</f>
        <v/>
      </c>
      <c r="R38" t="s">
        <v>30</v>
      </c>
      <c r="T38" s="35"/>
      <c r="U38" s="36"/>
      <c r="V38" s="36"/>
      <c r="AE38" t="s">
        <v>31</v>
      </c>
      <c r="AH38" s="35"/>
      <c r="AI38" s="36"/>
      <c r="AJ38" s="36"/>
      <c r="AS38" s="10"/>
    </row>
    <row r="39" spans="2:45" ht="3" customHeight="1" thickBot="1" x14ac:dyDescent="0.3">
      <c r="B39" s="3"/>
      <c r="AS39" s="10"/>
    </row>
    <row r="40" spans="2:45" x14ac:dyDescent="0.25">
      <c r="B40" s="3" t="str">
        <f>IF(I28=Dados!A64,"Justificativa da alteração (campo obrigatório):","")</f>
        <v/>
      </c>
      <c r="R40" s="33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  <c r="AP40" s="34"/>
      <c r="AQ40" s="34"/>
      <c r="AR40" s="34"/>
      <c r="AS40" s="10"/>
    </row>
    <row r="41" spans="2:45" x14ac:dyDescent="0.25">
      <c r="B41" s="3"/>
      <c r="R41" s="46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10"/>
    </row>
    <row r="42" spans="2:45" x14ac:dyDescent="0.25">
      <c r="B42" s="3"/>
      <c r="R42" s="46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10"/>
    </row>
    <row r="43" spans="2:45" ht="3" customHeight="1" x14ac:dyDescent="0.25">
      <c r="B43" s="4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9"/>
    </row>
    <row r="44" spans="2:45" ht="3" customHeight="1" x14ac:dyDescent="0.25"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</row>
    <row r="45" spans="2:45" x14ac:dyDescent="0.25">
      <c r="B45" s="38" t="s">
        <v>54</v>
      </c>
      <c r="C45" s="39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40"/>
    </row>
    <row r="46" spans="2:45" ht="3" customHeight="1" thickBot="1" x14ac:dyDescent="0.3">
      <c r="B46" s="3"/>
      <c r="AS46" s="10"/>
    </row>
    <row r="47" spans="2:45" x14ac:dyDescent="0.25">
      <c r="B47" s="3" t="s">
        <v>56</v>
      </c>
      <c r="J47" s="33" t="s">
        <v>58</v>
      </c>
      <c r="K47" s="34"/>
      <c r="L47" s="34"/>
      <c r="M47" s="34"/>
      <c r="N47" s="34"/>
      <c r="O47" s="34"/>
      <c r="P47" s="34"/>
      <c r="Q47" s="34"/>
      <c r="R47" s="34"/>
      <c r="AS47" s="10"/>
    </row>
    <row r="48" spans="2:45" ht="3" customHeight="1" x14ac:dyDescent="0.25">
      <c r="B48" s="4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9"/>
    </row>
    <row r="49" spans="2:45" x14ac:dyDescent="0.25">
      <c r="B49" s="1" t="s">
        <v>55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8"/>
      <c r="X49" s="1" t="s">
        <v>65</v>
      </c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8"/>
    </row>
    <row r="50" spans="2:45" ht="3" customHeight="1" x14ac:dyDescent="0.25">
      <c r="B50" s="3"/>
      <c r="W50" s="10"/>
      <c r="X50" s="3"/>
      <c r="AS50" s="10"/>
    </row>
    <row r="51" spans="2:45" ht="15.75" thickBot="1" x14ac:dyDescent="0.3">
      <c r="B51" s="41" t="s">
        <v>74</v>
      </c>
      <c r="C51" s="42"/>
      <c r="D51" s="42"/>
      <c r="E51" s="42"/>
      <c r="F51" s="42"/>
      <c r="G51" s="42"/>
      <c r="H51" s="42"/>
      <c r="I51" s="42"/>
      <c r="J51" s="42"/>
      <c r="K51" s="42"/>
      <c r="W51" s="10"/>
      <c r="X51" s="41" t="s">
        <v>74</v>
      </c>
      <c r="Y51" s="42"/>
      <c r="Z51" s="42"/>
      <c r="AA51" s="42"/>
      <c r="AB51" s="42"/>
      <c r="AC51" s="42"/>
      <c r="AD51" s="42"/>
      <c r="AE51" s="42"/>
      <c r="AF51" s="42"/>
      <c r="AG51" s="42"/>
      <c r="AS51" s="10"/>
    </row>
    <row r="52" spans="2:45" x14ac:dyDescent="0.25">
      <c r="B52" s="41"/>
      <c r="C52" s="42"/>
      <c r="D52" s="42"/>
      <c r="E52" s="42"/>
      <c r="F52" s="42"/>
      <c r="G52" s="42"/>
      <c r="H52" s="42"/>
      <c r="I52" s="42"/>
      <c r="J52" s="42"/>
      <c r="K52" s="42"/>
      <c r="M52" s="33"/>
      <c r="N52" s="34"/>
      <c r="O52" s="34"/>
      <c r="P52" s="34"/>
      <c r="Q52" s="34"/>
      <c r="R52" s="34"/>
      <c r="S52" s="34"/>
      <c r="T52" s="34"/>
      <c r="U52" s="34"/>
      <c r="W52" s="10"/>
      <c r="X52" s="41"/>
      <c r="Y52" s="42"/>
      <c r="Z52" s="42"/>
      <c r="AA52" s="42"/>
      <c r="AB52" s="42"/>
      <c r="AC52" s="42"/>
      <c r="AD52" s="42"/>
      <c r="AE52" s="42"/>
      <c r="AF52" s="42"/>
      <c r="AG52" s="42"/>
      <c r="AI52" s="33"/>
      <c r="AJ52" s="34"/>
      <c r="AK52" s="34"/>
      <c r="AL52" s="34"/>
      <c r="AM52" s="34"/>
      <c r="AN52" s="34"/>
      <c r="AO52" s="34"/>
      <c r="AP52" s="34"/>
      <c r="AQ52" s="34"/>
      <c r="AS52" s="10"/>
    </row>
    <row r="53" spans="2:45" ht="3" customHeight="1" thickBot="1" x14ac:dyDescent="0.3">
      <c r="B53" s="3"/>
      <c r="W53" s="10"/>
      <c r="X53" s="3"/>
      <c r="AS53" s="10"/>
    </row>
    <row r="54" spans="2:45" x14ac:dyDescent="0.25">
      <c r="B54" s="44" t="str">
        <f>IF($J$47="Solar","Potência Total Módulos (kW):",IF(OR($J$47="Hidráulica",$J$47="Biomassa",$J$47="Cogeração Qualificada"),"Potência Aparente (kVA):",IF($J$47="Eólica","Quantidade de Aerogeradores:","")))</f>
        <v>Potência Total Módulos (kW):</v>
      </c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33"/>
      <c r="N54" s="34"/>
      <c r="O54" s="34"/>
      <c r="P54" s="34"/>
      <c r="Q54" s="34"/>
      <c r="R54" s="34"/>
      <c r="S54" s="34"/>
      <c r="T54" s="34"/>
      <c r="U54" s="34"/>
      <c r="W54" s="10"/>
      <c r="X54" s="44" t="str">
        <f>IF($J$47="Solar","Potência Total Módulos (kW):",IF(OR($J$47="Hidráulica",$J$47="Biomassa",$J$47="Cogeração Qualificada"),"Potência Aparente (kVA):",IF($J$47="Eólica","Quantidade de Aerogeradores:","")))</f>
        <v>Potência Total Módulos (kW):</v>
      </c>
      <c r="Y54" s="45"/>
      <c r="Z54" s="45"/>
      <c r="AA54" s="45"/>
      <c r="AB54" s="45"/>
      <c r="AC54" s="45"/>
      <c r="AD54" s="45"/>
      <c r="AE54" s="45"/>
      <c r="AF54" s="45"/>
      <c r="AG54" s="45"/>
      <c r="AH54" s="45"/>
      <c r="AI54" s="33"/>
      <c r="AJ54" s="34"/>
      <c r="AK54" s="34"/>
      <c r="AL54" s="34"/>
      <c r="AM54" s="34"/>
      <c r="AN54" s="34"/>
      <c r="AO54" s="34"/>
      <c r="AP54" s="34"/>
      <c r="AQ54" s="34"/>
      <c r="AS54" s="10"/>
    </row>
    <row r="55" spans="2:45" ht="3" customHeight="1" thickBot="1" x14ac:dyDescent="0.3">
      <c r="B55" s="3"/>
      <c r="W55" s="10"/>
      <c r="X55" s="3"/>
      <c r="AS55" s="10"/>
    </row>
    <row r="56" spans="2:45" x14ac:dyDescent="0.25">
      <c r="B56" s="3" t="str">
        <f>IF($J$47="Solar","Potência Total Inversores (kW):",IF(OR($J$47="Hidráulica",$J$47="Biomassa",$J$47="Eólica",$J$47="Cogeração Qualificada"),"Potência Instalada (kW):",""))</f>
        <v>Potência Total Inversores (kW):</v>
      </c>
      <c r="M56" s="33"/>
      <c r="N56" s="34"/>
      <c r="O56" s="34"/>
      <c r="P56" s="34"/>
      <c r="Q56" s="34"/>
      <c r="R56" s="34"/>
      <c r="S56" s="34"/>
      <c r="T56" s="34"/>
      <c r="U56" s="34"/>
      <c r="W56" s="10"/>
      <c r="X56" s="3" t="str">
        <f>IF($J$47="Solar","Potência Total Inversores (kW):",IF(OR($J$47="Hidráulica",$J$47="Biomassa",$J$47="Eólica",$J$47="Cogeração Qualificada"),"Potência Instalada (kW):",""))</f>
        <v>Potência Total Inversores (kW):</v>
      </c>
      <c r="AI56" s="33"/>
      <c r="AJ56" s="34"/>
      <c r="AK56" s="34"/>
      <c r="AL56" s="34"/>
      <c r="AM56" s="34"/>
      <c r="AN56" s="34"/>
      <c r="AO56" s="34"/>
      <c r="AP56" s="34"/>
      <c r="AQ56" s="34"/>
      <c r="AS56" s="10"/>
    </row>
    <row r="57" spans="2:45" ht="3" customHeight="1" thickBot="1" x14ac:dyDescent="0.3">
      <c r="B57" s="3"/>
      <c r="W57" s="10"/>
      <c r="X57" s="3"/>
      <c r="AS57" s="10"/>
    </row>
    <row r="58" spans="2:45" x14ac:dyDescent="0.25">
      <c r="B58" s="3" t="str">
        <f>IF($J$47="Solar","Área dos Arranjos (m²):",IF(OR($J$47="Hidráulica",$J$47="Biomassa",$J$47="Eólica",$J$47="Cogeração Qualificada"),"Fator de Potência:",""))</f>
        <v>Área dos Arranjos (m²):</v>
      </c>
      <c r="M58" s="33"/>
      <c r="N58" s="34"/>
      <c r="O58" s="34"/>
      <c r="P58" s="34"/>
      <c r="Q58" s="34"/>
      <c r="R58" s="34"/>
      <c r="S58" s="34"/>
      <c r="T58" s="34"/>
      <c r="U58" s="34"/>
      <c r="W58" s="10"/>
      <c r="X58" s="3" t="str">
        <f>IF($J$47="Solar","Área dos Arranjos (m²):",IF(OR($J$47="Hidráulica",$J$47="Biomassa",$J$47="Eólica",$J$47="Cogeração Qualificada"),"Fator de Potência:",""))</f>
        <v>Área dos Arranjos (m²):</v>
      </c>
      <c r="AI58" s="33"/>
      <c r="AJ58" s="34"/>
      <c r="AK58" s="34"/>
      <c r="AL58" s="34"/>
      <c r="AM58" s="34"/>
      <c r="AN58" s="34"/>
      <c r="AO58" s="34"/>
      <c r="AP58" s="34"/>
      <c r="AQ58" s="34"/>
      <c r="AS58" s="10"/>
    </row>
    <row r="59" spans="2:45" ht="3" customHeight="1" thickBot="1" x14ac:dyDescent="0.3">
      <c r="B59" s="3"/>
      <c r="W59" s="10"/>
      <c r="X59" s="3"/>
      <c r="AS59" s="10"/>
    </row>
    <row r="60" spans="2:45" x14ac:dyDescent="0.25">
      <c r="B60" s="3" t="str">
        <f>IF($J$47="Solar","Quantidade de Módulos:",IF($J$47="Hidráulica","Tensão (kV):",IF(OR($J$47="Cogeração Qualificada",$J$47="Biomassa"),"Combustível:",IF($J$47="Eólica","Fabricante dos Aerogeradores:",""))))</f>
        <v>Quantidade de Módulos:</v>
      </c>
      <c r="M60" s="33"/>
      <c r="N60" s="34"/>
      <c r="O60" s="34"/>
      <c r="P60" s="34"/>
      <c r="Q60" s="34"/>
      <c r="R60" s="34"/>
      <c r="S60" s="34"/>
      <c r="T60" s="34"/>
      <c r="U60" s="34"/>
      <c r="W60" s="10"/>
      <c r="X60" s="3" t="str">
        <f>IF($J$47="Solar","Quantidade de Módulos:",IF($J$47="Hidráulica","Tensão (kV):",IF(OR($J$47="Cogeração Qualificada",$J$47="Biomassa"),"Combustível:",IF($J$47="Eólica","Fabricante dos Aerogeradores:",""))))</f>
        <v>Quantidade de Módulos:</v>
      </c>
      <c r="AI60" s="33"/>
      <c r="AJ60" s="34"/>
      <c r="AK60" s="34"/>
      <c r="AL60" s="34"/>
      <c r="AM60" s="34"/>
      <c r="AN60" s="34"/>
      <c r="AO60" s="34"/>
      <c r="AP60" s="34"/>
      <c r="AQ60" s="34"/>
      <c r="AS60" s="10"/>
    </row>
    <row r="61" spans="2:45" ht="3" customHeight="1" thickBot="1" x14ac:dyDescent="0.3">
      <c r="B61" s="3"/>
      <c r="W61" s="10"/>
      <c r="X61" s="3"/>
      <c r="AS61" s="10"/>
    </row>
    <row r="62" spans="2:45" x14ac:dyDescent="0.25">
      <c r="B62" s="3" t="str">
        <f>IF($J$47="Solar","Modelo dos Módulos:",IF(OR($J$47="Cogeração Qualificada",$J$47="Biomassa"),"Máquina Motriz (Motor/Turbina):",IF($J$47="Eólica","Altura da pá (m):",IF($J$47="Hidráulica","Nome do rio:",""))))</f>
        <v>Modelo dos Módulos:</v>
      </c>
      <c r="M62" s="33"/>
      <c r="N62" s="34"/>
      <c r="O62" s="34"/>
      <c r="P62" s="34"/>
      <c r="Q62" s="34"/>
      <c r="R62" s="34"/>
      <c r="S62" s="34"/>
      <c r="T62" s="34"/>
      <c r="U62" s="34"/>
      <c r="W62" s="10"/>
      <c r="X62" s="3" t="str">
        <f>IF($J$47="Solar","Modelo dos Módulos:",IF(OR($J$47="Cogeração Qualificada",$J$47="Biomassa"),"Máquina Motriz (Motor/Turbina):",IF($J$47="Eólica","Altura da pá (m):",IF($J$47="Hidráulica","Nome do rio:",""))))</f>
        <v>Modelo dos Módulos:</v>
      </c>
      <c r="AI62" s="33"/>
      <c r="AJ62" s="34"/>
      <c r="AK62" s="34"/>
      <c r="AL62" s="34"/>
      <c r="AM62" s="34"/>
      <c r="AN62" s="34"/>
      <c r="AO62" s="34"/>
      <c r="AP62" s="34"/>
      <c r="AQ62" s="34"/>
      <c r="AS62" s="10"/>
    </row>
    <row r="63" spans="2:45" ht="3" customHeight="1" thickBot="1" x14ac:dyDescent="0.3">
      <c r="B63" s="3"/>
      <c r="W63" s="10"/>
      <c r="X63" s="3"/>
      <c r="AS63" s="10"/>
    </row>
    <row r="64" spans="2:45" x14ac:dyDescent="0.25">
      <c r="B64" s="3" t="str">
        <f>IF($J$47="Solar","Fabricante dos Módulos:",IF($J$47="Hidráulica","Nível Oper. Normal de Jusante (m):",IF(OR($J$47="Cogeração Qualificada",$J$47="Biomassa"),"Ciclo Termodinâmico (Aberto/Fechado):",IF($J$47="Eólica","Eixo do rotor:",""))))</f>
        <v>Fabricante dos Módulos:</v>
      </c>
      <c r="M64" s="33"/>
      <c r="N64" s="34"/>
      <c r="O64" s="34"/>
      <c r="P64" s="34"/>
      <c r="Q64" s="34"/>
      <c r="R64" s="34"/>
      <c r="S64" s="34"/>
      <c r="T64" s="34"/>
      <c r="U64" s="34"/>
      <c r="W64" s="10"/>
      <c r="X64" s="3" t="str">
        <f>IF($J$47="Solar","Fabricante dos Módulos:",IF($J$47="Hidráulica","Nível Oper. Normal de Jusante (m):",IF(OR($J$47="Cogeração Qualificada",$J$47="Biomassa"),"Ciclo Termodinâmico (Aberto/Fechado):",IF($J$47="Eólica","Eixo do rotor:",""))))</f>
        <v>Fabricante dos Módulos:</v>
      </c>
      <c r="AI64" s="33"/>
      <c r="AJ64" s="34"/>
      <c r="AK64" s="34"/>
      <c r="AL64" s="34"/>
      <c r="AM64" s="34"/>
      <c r="AN64" s="34"/>
      <c r="AO64" s="34"/>
      <c r="AP64" s="34"/>
      <c r="AQ64" s="34"/>
      <c r="AS64" s="10"/>
    </row>
    <row r="65" spans="2:45" ht="3" customHeight="1" thickBot="1" x14ac:dyDescent="0.3">
      <c r="B65" s="3"/>
      <c r="W65" s="10"/>
      <c r="X65" s="3"/>
      <c r="AS65" s="10"/>
    </row>
    <row r="66" spans="2:45" x14ac:dyDescent="0.25">
      <c r="B66" s="3" t="str">
        <f>IF($J$47="Solar","Quantidade de Inversores:",IF(OR($J$47="Cogeração Qualificada",$J$47="Biomassa"),"Nº do Despacho de qualificação:",IF($J$47="Eólica","Modelo dos Aerogeradores:",IF($J$47="Hidráulica","Nível Opera. Normal de Montante (m):",""))))</f>
        <v>Quantidade de Inversores:</v>
      </c>
      <c r="M66" s="33"/>
      <c r="N66" s="34"/>
      <c r="O66" s="34"/>
      <c r="P66" s="34"/>
      <c r="Q66" s="34"/>
      <c r="R66" s="34"/>
      <c r="S66" s="34"/>
      <c r="T66" s="34"/>
      <c r="U66" s="34"/>
      <c r="W66" s="10"/>
      <c r="X66" s="3" t="str">
        <f>IF($J$47="Solar","Quantidade de Inversores:",IF(OR($J$47="Cogeração Qualificada",$J$47="Biomassa"),"Nº do Despacho de qualificação:",IF($J$47="Eólica","Modelo dos Aerogeradores:",IF($J$47="Hidráulica","Nível Opera. Normal de Montante (m):",""))))</f>
        <v>Quantidade de Inversores:</v>
      </c>
      <c r="AI66" s="33"/>
      <c r="AJ66" s="34"/>
      <c r="AK66" s="34"/>
      <c r="AL66" s="34"/>
      <c r="AM66" s="34"/>
      <c r="AN66" s="34"/>
      <c r="AO66" s="34"/>
      <c r="AP66" s="34"/>
      <c r="AQ66" s="34"/>
      <c r="AS66" s="10"/>
    </row>
    <row r="67" spans="2:45" ht="3" customHeight="1" thickBot="1" x14ac:dyDescent="0.3">
      <c r="B67" s="3"/>
      <c r="W67" s="10"/>
      <c r="X67" s="3"/>
      <c r="AS67" s="10"/>
    </row>
    <row r="68" spans="2:45" x14ac:dyDescent="0.25">
      <c r="B68" s="3" t="str">
        <f>IF($J$47="Solar","Modelo dos Inversores:",IF($J$47="Hidráulica","Sub-bacia:",""))</f>
        <v>Modelo dos Inversores:</v>
      </c>
      <c r="M68" s="33"/>
      <c r="N68" s="34"/>
      <c r="O68" s="34"/>
      <c r="P68" s="34"/>
      <c r="Q68" s="34"/>
      <c r="R68" s="34"/>
      <c r="S68" s="34"/>
      <c r="T68" s="34"/>
      <c r="U68" s="34"/>
      <c r="W68" s="10"/>
      <c r="X68" s="3" t="str">
        <f>IF($J$47="Solar","Modelo dos Inversores:",IF($J$47="Hidráulica","Sub-bacia:",""))</f>
        <v>Modelo dos Inversores:</v>
      </c>
      <c r="AI68" s="33"/>
      <c r="AJ68" s="34"/>
      <c r="AK68" s="34"/>
      <c r="AL68" s="34"/>
      <c r="AM68" s="34"/>
      <c r="AN68" s="34"/>
      <c r="AO68" s="34"/>
      <c r="AP68" s="34"/>
      <c r="AQ68" s="34"/>
      <c r="AS68" s="10"/>
    </row>
    <row r="69" spans="2:45" ht="3" customHeight="1" thickBot="1" x14ac:dyDescent="0.3">
      <c r="B69" s="3"/>
      <c r="W69" s="10"/>
      <c r="X69" s="3"/>
      <c r="AS69" s="10"/>
    </row>
    <row r="70" spans="2:45" x14ac:dyDescent="0.25">
      <c r="B70" s="3" t="str">
        <f>IF($J$47="Solar","Fabricante dos Inversores:","")</f>
        <v>Fabricante dos Inversores:</v>
      </c>
      <c r="M70" s="33"/>
      <c r="N70" s="34"/>
      <c r="O70" s="34"/>
      <c r="P70" s="34"/>
      <c r="Q70" s="34"/>
      <c r="R70" s="34"/>
      <c r="S70" s="34"/>
      <c r="T70" s="34"/>
      <c r="U70" s="34"/>
      <c r="W70" s="10"/>
      <c r="X70" s="3" t="str">
        <f>IF($J$47="Solar","Fabricante dos Inversores:","")</f>
        <v>Fabricante dos Inversores:</v>
      </c>
      <c r="AI70" s="33"/>
      <c r="AJ70" s="34"/>
      <c r="AK70" s="34"/>
      <c r="AL70" s="34"/>
      <c r="AM70" s="34"/>
      <c r="AN70" s="34"/>
      <c r="AO70" s="34"/>
      <c r="AP70" s="34"/>
      <c r="AQ70" s="34"/>
      <c r="AS70" s="10"/>
    </row>
    <row r="71" spans="2:45" ht="3" customHeight="1" x14ac:dyDescent="0.25">
      <c r="B71" s="4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9"/>
      <c r="X71" s="4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9"/>
    </row>
    <row r="72" spans="2:45" ht="3" customHeight="1" x14ac:dyDescent="0.25"/>
    <row r="73" spans="2:45" x14ac:dyDescent="0.25">
      <c r="B73" s="38" t="s">
        <v>69</v>
      </c>
      <c r="C73" s="39"/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  <c r="V73" s="39"/>
      <c r="W73" s="39"/>
      <c r="X73" s="39"/>
      <c r="Y73" s="39"/>
      <c r="Z73" s="39"/>
      <c r="AA73" s="39"/>
      <c r="AB73" s="39"/>
      <c r="AC73" s="39"/>
      <c r="AD73" s="39"/>
      <c r="AE73" s="39"/>
      <c r="AF73" s="39"/>
      <c r="AG73" s="39"/>
      <c r="AH73" s="39"/>
      <c r="AI73" s="39"/>
      <c r="AJ73" s="39"/>
      <c r="AK73" s="39"/>
      <c r="AL73" s="39"/>
      <c r="AM73" s="39"/>
      <c r="AN73" s="39"/>
      <c r="AO73" s="39"/>
      <c r="AP73" s="39"/>
      <c r="AQ73" s="39"/>
      <c r="AR73" s="39"/>
      <c r="AS73" s="40"/>
    </row>
    <row r="74" spans="2:45" ht="3" customHeight="1" x14ac:dyDescent="0.25">
      <c r="B74" s="1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8"/>
    </row>
    <row r="75" spans="2:45" x14ac:dyDescent="0.25">
      <c r="B75" s="3" t="s">
        <v>111</v>
      </c>
      <c r="AS75" s="10"/>
    </row>
    <row r="76" spans="2:45" ht="3" customHeight="1" x14ac:dyDescent="0.25">
      <c r="B76" s="3"/>
      <c r="AS76" s="10"/>
    </row>
    <row r="77" spans="2:45" x14ac:dyDescent="0.25">
      <c r="B77" s="3" t="s">
        <v>112</v>
      </c>
      <c r="AS77" s="10"/>
    </row>
    <row r="78" spans="2:45" ht="3" customHeight="1" x14ac:dyDescent="0.25">
      <c r="B78" s="3"/>
      <c r="AS78" s="10"/>
    </row>
    <row r="79" spans="2:45" x14ac:dyDescent="0.25">
      <c r="B79" s="3" t="s">
        <v>113</v>
      </c>
      <c r="AS79" s="10"/>
    </row>
    <row r="80" spans="2:45" ht="3" customHeight="1" x14ac:dyDescent="0.25">
      <c r="B80" s="3"/>
      <c r="AS80" s="10"/>
    </row>
    <row r="81" spans="2:45" x14ac:dyDescent="0.25">
      <c r="B81" s="41" t="s">
        <v>108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42"/>
      <c r="AM81" s="42"/>
      <c r="AN81" s="42"/>
      <c r="AO81" s="42"/>
      <c r="AP81" s="42"/>
      <c r="AQ81" s="42"/>
      <c r="AR81" s="42"/>
      <c r="AS81" s="43"/>
    </row>
    <row r="82" spans="2:45" x14ac:dyDescent="0.25">
      <c r="B82" s="41"/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  <c r="AN82" s="42"/>
      <c r="AO82" s="42"/>
      <c r="AP82" s="42"/>
      <c r="AQ82" s="42"/>
      <c r="AR82" s="42"/>
      <c r="AS82" s="43"/>
    </row>
    <row r="83" spans="2:45" ht="3" customHeight="1" x14ac:dyDescent="0.25">
      <c r="B83" s="3"/>
      <c r="AS83" s="10"/>
    </row>
    <row r="84" spans="2:45" ht="15" customHeight="1" x14ac:dyDescent="0.25">
      <c r="B84" s="41" t="s">
        <v>115</v>
      </c>
      <c r="C84" s="42"/>
      <c r="D84" s="42"/>
      <c r="E84" s="42"/>
      <c r="F84" s="42"/>
      <c r="G84" s="42"/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  <c r="AM84" s="42"/>
      <c r="AN84" s="42"/>
      <c r="AO84" s="42"/>
      <c r="AP84" s="42"/>
      <c r="AQ84" s="42"/>
      <c r="AR84" s="42"/>
      <c r="AS84" s="43"/>
    </row>
    <row r="85" spans="2:45" ht="3" customHeight="1" x14ac:dyDescent="0.25">
      <c r="B85" s="3"/>
      <c r="AS85" s="10"/>
    </row>
    <row r="86" spans="2:45" ht="15" customHeight="1" x14ac:dyDescent="0.25">
      <c r="B86" s="41" t="s">
        <v>109</v>
      </c>
      <c r="C86" s="42"/>
      <c r="D86" s="42"/>
      <c r="E86" s="42"/>
      <c r="F86" s="42"/>
      <c r="G86" s="42"/>
      <c r="H86" s="4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42"/>
      <c r="Z86" s="42"/>
      <c r="AA86" s="42"/>
      <c r="AB86" s="42"/>
      <c r="AC86" s="42"/>
      <c r="AD86" s="42"/>
      <c r="AE86" s="42"/>
      <c r="AF86" s="42"/>
      <c r="AG86" s="42"/>
      <c r="AH86" s="42"/>
      <c r="AI86" s="42"/>
      <c r="AJ86" s="42"/>
      <c r="AK86" s="42"/>
      <c r="AL86" s="42"/>
      <c r="AM86" s="42"/>
      <c r="AN86" s="42"/>
      <c r="AO86" s="42"/>
      <c r="AP86" s="42"/>
      <c r="AQ86" s="42"/>
      <c r="AR86" s="42"/>
      <c r="AS86" s="43"/>
    </row>
    <row r="87" spans="2:45" x14ac:dyDescent="0.25">
      <c r="B87" s="41"/>
      <c r="C87" s="42"/>
      <c r="D87" s="42"/>
      <c r="E87" s="42"/>
      <c r="F87" s="42"/>
      <c r="G87" s="42"/>
      <c r="H87" s="42"/>
      <c r="I87" s="42"/>
      <c r="J87" s="42"/>
      <c r="K87" s="42"/>
      <c r="L87" s="42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42"/>
      <c r="Y87" s="42"/>
      <c r="Z87" s="42"/>
      <c r="AA87" s="42"/>
      <c r="AB87" s="42"/>
      <c r="AC87" s="42"/>
      <c r="AD87" s="42"/>
      <c r="AE87" s="42"/>
      <c r="AF87" s="42"/>
      <c r="AG87" s="42"/>
      <c r="AH87" s="42"/>
      <c r="AI87" s="42"/>
      <c r="AJ87" s="42"/>
      <c r="AK87" s="42"/>
      <c r="AL87" s="42"/>
      <c r="AM87" s="42"/>
      <c r="AN87" s="42"/>
      <c r="AO87" s="42"/>
      <c r="AP87" s="42"/>
      <c r="AQ87" s="42"/>
      <c r="AR87" s="42"/>
      <c r="AS87" s="43"/>
    </row>
    <row r="88" spans="2:45" x14ac:dyDescent="0.25">
      <c r="B88" s="41"/>
      <c r="C88" s="42"/>
      <c r="D88" s="42"/>
      <c r="E88" s="42"/>
      <c r="F88" s="42"/>
      <c r="G88" s="42"/>
      <c r="H88" s="42"/>
      <c r="I88" s="42"/>
      <c r="J88" s="42"/>
      <c r="K88" s="42"/>
      <c r="L88" s="42"/>
      <c r="M88" s="42"/>
      <c r="N88" s="42"/>
      <c r="O88" s="42"/>
      <c r="P88" s="42"/>
      <c r="Q88" s="42"/>
      <c r="R88" s="42"/>
      <c r="S88" s="42"/>
      <c r="T88" s="42"/>
      <c r="U88" s="42"/>
      <c r="V88" s="42"/>
      <c r="W88" s="42"/>
      <c r="X88" s="42"/>
      <c r="Y88" s="42"/>
      <c r="Z88" s="42"/>
      <c r="AA88" s="42"/>
      <c r="AB88" s="42"/>
      <c r="AC88" s="42"/>
      <c r="AD88" s="42"/>
      <c r="AE88" s="42"/>
      <c r="AF88" s="42"/>
      <c r="AG88" s="42"/>
      <c r="AH88" s="42"/>
      <c r="AI88" s="42"/>
      <c r="AJ88" s="42"/>
      <c r="AK88" s="42"/>
      <c r="AL88" s="42"/>
      <c r="AM88" s="42"/>
      <c r="AN88" s="42"/>
      <c r="AO88" s="42"/>
      <c r="AP88" s="42"/>
      <c r="AQ88" s="42"/>
      <c r="AR88" s="42"/>
      <c r="AS88" s="43"/>
    </row>
    <row r="89" spans="2:45" x14ac:dyDescent="0.25">
      <c r="B89" s="41"/>
      <c r="C89" s="42"/>
      <c r="D89" s="42"/>
      <c r="E89" s="42"/>
      <c r="F89" s="42"/>
      <c r="G89" s="42"/>
      <c r="H89" s="42"/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  <c r="Y89" s="42"/>
      <c r="Z89" s="42"/>
      <c r="AA89" s="42"/>
      <c r="AB89" s="42"/>
      <c r="AC89" s="42"/>
      <c r="AD89" s="42"/>
      <c r="AE89" s="42"/>
      <c r="AF89" s="42"/>
      <c r="AG89" s="42"/>
      <c r="AH89" s="42"/>
      <c r="AI89" s="42"/>
      <c r="AJ89" s="42"/>
      <c r="AK89" s="42"/>
      <c r="AL89" s="42"/>
      <c r="AM89" s="42"/>
      <c r="AN89" s="42"/>
      <c r="AO89" s="42"/>
      <c r="AP89" s="42"/>
      <c r="AQ89" s="42"/>
      <c r="AR89" s="42"/>
      <c r="AS89" s="43"/>
    </row>
    <row r="90" spans="2:45" x14ac:dyDescent="0.25">
      <c r="B90" s="41"/>
      <c r="C90" s="42"/>
      <c r="D90" s="42"/>
      <c r="E90" s="42"/>
      <c r="F90" s="42"/>
      <c r="G90" s="42"/>
      <c r="H90" s="42"/>
      <c r="I90" s="42"/>
      <c r="J90" s="42"/>
      <c r="K90" s="42"/>
      <c r="L90" s="42"/>
      <c r="M90" s="42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2"/>
      <c r="Z90" s="42"/>
      <c r="AA90" s="42"/>
      <c r="AB90" s="42"/>
      <c r="AC90" s="42"/>
      <c r="AD90" s="42"/>
      <c r="AE90" s="42"/>
      <c r="AF90" s="42"/>
      <c r="AG90" s="42"/>
      <c r="AH90" s="42"/>
      <c r="AI90" s="42"/>
      <c r="AJ90" s="42"/>
      <c r="AK90" s="42"/>
      <c r="AL90" s="42"/>
      <c r="AM90" s="42"/>
      <c r="AN90" s="42"/>
      <c r="AO90" s="42"/>
      <c r="AP90" s="42"/>
      <c r="AQ90" s="42"/>
      <c r="AR90" s="42"/>
      <c r="AS90" s="43"/>
    </row>
    <row r="91" spans="2:45" x14ac:dyDescent="0.25">
      <c r="B91" s="41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2"/>
      <c r="AF91" s="42"/>
      <c r="AG91" s="42"/>
      <c r="AH91" s="42"/>
      <c r="AI91" s="42"/>
      <c r="AJ91" s="42"/>
      <c r="AK91" s="42"/>
      <c r="AL91" s="42"/>
      <c r="AM91" s="42"/>
      <c r="AN91" s="42"/>
      <c r="AO91" s="42"/>
      <c r="AP91" s="42"/>
      <c r="AQ91" s="42"/>
      <c r="AR91" s="42"/>
      <c r="AS91" s="43"/>
    </row>
    <row r="92" spans="2:45" ht="3" customHeight="1" x14ac:dyDescent="0.25">
      <c r="B92" s="19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20"/>
      <c r="AC92" s="20"/>
      <c r="AD92" s="20"/>
      <c r="AE92" s="20"/>
      <c r="AF92" s="20"/>
      <c r="AG92" s="20"/>
      <c r="AH92" s="20"/>
      <c r="AI92" s="20"/>
      <c r="AJ92" s="20"/>
      <c r="AK92" s="20"/>
      <c r="AL92" s="20"/>
      <c r="AM92" s="20"/>
      <c r="AN92" s="20"/>
      <c r="AO92" s="20"/>
      <c r="AP92" s="20"/>
      <c r="AQ92" s="20"/>
      <c r="AR92" s="20"/>
      <c r="AS92" s="21"/>
    </row>
    <row r="93" spans="2:45" ht="3" customHeight="1" x14ac:dyDescent="0.25"/>
    <row r="94" spans="2:45" x14ac:dyDescent="0.25">
      <c r="B94" s="38" t="s">
        <v>75</v>
      </c>
      <c r="C94" s="39"/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  <c r="AF94" s="39"/>
      <c r="AG94" s="39"/>
      <c r="AH94" s="39"/>
      <c r="AI94" s="39"/>
      <c r="AJ94" s="39"/>
      <c r="AK94" s="39"/>
      <c r="AL94" s="39"/>
      <c r="AM94" s="39"/>
      <c r="AN94" s="39"/>
      <c r="AO94" s="39"/>
      <c r="AP94" s="39"/>
      <c r="AQ94" s="39"/>
      <c r="AR94" s="39"/>
      <c r="AS94" s="40"/>
    </row>
    <row r="95" spans="2:45" ht="3" customHeight="1" x14ac:dyDescent="0.25">
      <c r="B95" s="1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8"/>
    </row>
    <row r="96" spans="2:45" x14ac:dyDescent="0.25">
      <c r="B96" s="3" t="s">
        <v>76</v>
      </c>
      <c r="AS96" s="10"/>
    </row>
    <row r="97" spans="2:45" ht="3" customHeight="1" x14ac:dyDescent="0.25">
      <c r="B97" s="3"/>
      <c r="AS97" s="10"/>
    </row>
    <row r="98" spans="2:45" x14ac:dyDescent="0.25">
      <c r="B98" s="41" t="s">
        <v>77</v>
      </c>
      <c r="C98" s="42"/>
      <c r="D98" s="42"/>
      <c r="E98" s="42"/>
      <c r="F98" s="42"/>
      <c r="G98" s="42"/>
      <c r="H98" s="42"/>
      <c r="I98" s="42"/>
      <c r="J98" s="42"/>
      <c r="K98" s="42"/>
      <c r="L98" s="42"/>
      <c r="M98" s="42"/>
      <c r="N98" s="42"/>
      <c r="O98" s="42"/>
      <c r="P98" s="42"/>
      <c r="Q98" s="42"/>
      <c r="R98" s="42"/>
      <c r="S98" s="42"/>
      <c r="T98" s="42"/>
      <c r="U98" s="42"/>
      <c r="V98" s="42"/>
      <c r="W98" s="42"/>
      <c r="X98" s="42"/>
      <c r="Y98" s="42"/>
      <c r="Z98" s="42"/>
      <c r="AA98" s="42"/>
      <c r="AB98" s="42"/>
      <c r="AC98" s="42"/>
      <c r="AD98" s="42"/>
      <c r="AE98" s="42"/>
      <c r="AF98" s="42"/>
      <c r="AG98" s="42"/>
      <c r="AH98" s="42"/>
      <c r="AI98" s="42"/>
      <c r="AJ98" s="42"/>
      <c r="AK98" s="42"/>
      <c r="AL98" s="42"/>
      <c r="AM98" s="42"/>
      <c r="AN98" s="42"/>
      <c r="AO98" s="42"/>
      <c r="AP98" s="42"/>
      <c r="AQ98" s="42"/>
      <c r="AR98" s="42"/>
      <c r="AS98" s="43"/>
    </row>
    <row r="99" spans="2:45" x14ac:dyDescent="0.25">
      <c r="B99" s="41"/>
      <c r="C99" s="42"/>
      <c r="D99" s="42"/>
      <c r="E99" s="42"/>
      <c r="F99" s="42"/>
      <c r="G99" s="42"/>
      <c r="H99" s="42"/>
      <c r="I99" s="42"/>
      <c r="J99" s="42"/>
      <c r="K99" s="42"/>
      <c r="L99" s="42"/>
      <c r="M99" s="42"/>
      <c r="N99" s="42"/>
      <c r="O99" s="42"/>
      <c r="P99" s="42"/>
      <c r="Q99" s="42"/>
      <c r="R99" s="42"/>
      <c r="S99" s="42"/>
      <c r="T99" s="42"/>
      <c r="U99" s="42"/>
      <c r="V99" s="42"/>
      <c r="W99" s="42"/>
      <c r="X99" s="42"/>
      <c r="Y99" s="42"/>
      <c r="Z99" s="42"/>
      <c r="AA99" s="42"/>
      <c r="AB99" s="42"/>
      <c r="AC99" s="42"/>
      <c r="AD99" s="42"/>
      <c r="AE99" s="42"/>
      <c r="AF99" s="42"/>
      <c r="AG99" s="42"/>
      <c r="AH99" s="42"/>
      <c r="AI99" s="42"/>
      <c r="AJ99" s="42"/>
      <c r="AK99" s="42"/>
      <c r="AL99" s="42"/>
      <c r="AM99" s="42"/>
      <c r="AN99" s="42"/>
      <c r="AO99" s="42"/>
      <c r="AP99" s="42"/>
      <c r="AQ99" s="42"/>
      <c r="AR99" s="42"/>
      <c r="AS99" s="43"/>
    </row>
    <row r="100" spans="2:45" ht="3" customHeight="1" x14ac:dyDescent="0.25">
      <c r="B100" s="3"/>
      <c r="AS100" s="10"/>
    </row>
    <row r="101" spans="2:45" x14ac:dyDescent="0.25">
      <c r="B101" s="41" t="s">
        <v>80</v>
      </c>
      <c r="C101" s="42"/>
      <c r="D101" s="42"/>
      <c r="E101" s="42"/>
      <c r="F101" s="42"/>
      <c r="G101" s="42"/>
      <c r="H101" s="42"/>
      <c r="I101" s="42"/>
      <c r="J101" s="42"/>
      <c r="K101" s="42"/>
      <c r="L101" s="42"/>
      <c r="M101" s="42"/>
      <c r="N101" s="42"/>
      <c r="O101" s="42"/>
      <c r="P101" s="42"/>
      <c r="Q101" s="42"/>
      <c r="R101" s="42"/>
      <c r="S101" s="42"/>
      <c r="T101" s="42"/>
      <c r="U101" s="42"/>
      <c r="V101" s="42"/>
      <c r="W101" s="42"/>
      <c r="X101" s="42"/>
      <c r="Y101" s="42"/>
      <c r="Z101" s="42"/>
      <c r="AA101" s="42"/>
      <c r="AB101" s="42"/>
      <c r="AC101" s="42"/>
      <c r="AD101" s="42"/>
      <c r="AE101" s="42"/>
      <c r="AF101" s="42"/>
      <c r="AG101" s="42"/>
      <c r="AH101" s="42"/>
      <c r="AI101" s="42"/>
      <c r="AJ101" s="42"/>
      <c r="AK101" s="42"/>
      <c r="AL101" s="42"/>
      <c r="AM101" s="42"/>
      <c r="AN101" s="42"/>
      <c r="AO101" s="42"/>
      <c r="AP101" s="42"/>
      <c r="AQ101" s="42"/>
      <c r="AR101" s="42"/>
      <c r="AS101" s="43"/>
    </row>
    <row r="102" spans="2:45" x14ac:dyDescent="0.25">
      <c r="B102" s="41"/>
      <c r="C102" s="42"/>
      <c r="D102" s="42"/>
      <c r="E102" s="42"/>
      <c r="F102" s="42"/>
      <c r="G102" s="42"/>
      <c r="H102" s="42"/>
      <c r="I102" s="42"/>
      <c r="J102" s="42"/>
      <c r="K102" s="42"/>
      <c r="L102" s="42"/>
      <c r="M102" s="42"/>
      <c r="N102" s="42"/>
      <c r="O102" s="42"/>
      <c r="P102" s="42"/>
      <c r="Q102" s="42"/>
      <c r="R102" s="42"/>
      <c r="S102" s="42"/>
      <c r="T102" s="42"/>
      <c r="U102" s="42"/>
      <c r="V102" s="42"/>
      <c r="W102" s="42"/>
      <c r="X102" s="42"/>
      <c r="Y102" s="42"/>
      <c r="Z102" s="42"/>
      <c r="AA102" s="42"/>
      <c r="AB102" s="42"/>
      <c r="AC102" s="42"/>
      <c r="AD102" s="42"/>
      <c r="AE102" s="42"/>
      <c r="AF102" s="42"/>
      <c r="AG102" s="42"/>
      <c r="AH102" s="42"/>
      <c r="AI102" s="42"/>
      <c r="AJ102" s="42"/>
      <c r="AK102" s="42"/>
      <c r="AL102" s="42"/>
      <c r="AM102" s="42"/>
      <c r="AN102" s="42"/>
      <c r="AO102" s="42"/>
      <c r="AP102" s="42"/>
      <c r="AQ102" s="42"/>
      <c r="AR102" s="42"/>
      <c r="AS102" s="43"/>
    </row>
    <row r="103" spans="2:45" ht="3" customHeight="1" x14ac:dyDescent="0.25">
      <c r="B103" s="3"/>
      <c r="AS103" s="10"/>
    </row>
    <row r="104" spans="2:45" x14ac:dyDescent="0.25">
      <c r="B104" s="18" t="s">
        <v>79</v>
      </c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V104" s="16" t="s">
        <v>78</v>
      </c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J104" s="16"/>
      <c r="AK104" s="16"/>
      <c r="AL104" s="16"/>
      <c r="AM104" s="16"/>
      <c r="AN104" s="16"/>
      <c r="AO104" s="16"/>
      <c r="AP104" s="16"/>
      <c r="AQ104" s="16"/>
      <c r="AR104" s="16"/>
      <c r="AS104" s="23"/>
    </row>
    <row r="105" spans="2:45" ht="15.75" thickBot="1" x14ac:dyDescent="0.3">
      <c r="B105" s="15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4"/>
    </row>
    <row r="106" spans="2:45" x14ac:dyDescent="0.25">
      <c r="B106" s="15"/>
      <c r="C106" s="35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7"/>
      <c r="AL106" s="17"/>
      <c r="AM106" s="17"/>
      <c r="AN106" s="17"/>
      <c r="AO106" s="17"/>
      <c r="AP106" s="17"/>
      <c r="AQ106" s="17"/>
      <c r="AR106" s="17"/>
      <c r="AS106" s="25"/>
    </row>
    <row r="107" spans="2:45" x14ac:dyDescent="0.25">
      <c r="B107" s="4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9"/>
    </row>
  </sheetData>
  <sheetProtection algorithmName="SHA-512" hashValue="BHAzIi970wqq7BfX5d5aGpDhdJon5C2P9O5MMuHQ0ou+q26IqAe4hmKBSBqKTRzzorl0k5y3BniQzYTEBC69Yw==" saltValue="JEUu4kt9GNx8U4nRxufLRg==" spinCount="100000" sheet="1" objects="1" scenarios="1"/>
  <mergeCells count="60">
    <mergeCell ref="B16:AS16"/>
    <mergeCell ref="B86:AS91"/>
    <mergeCell ref="L2:AS4"/>
    <mergeCell ref="L5:AS5"/>
    <mergeCell ref="B7:AS7"/>
    <mergeCell ref="AI13:AK13"/>
    <mergeCell ref="O18:S18"/>
    <mergeCell ref="AC18:AG18"/>
    <mergeCell ref="Z20:AD20"/>
    <mergeCell ref="G22:Z22"/>
    <mergeCell ref="AG22:AM22"/>
    <mergeCell ref="B25:AS25"/>
    <mergeCell ref="B26:AS26"/>
    <mergeCell ref="T30:X30"/>
    <mergeCell ref="Z30:AB30"/>
    <mergeCell ref="AH30:AL30"/>
    <mergeCell ref="AN30:AP30"/>
    <mergeCell ref="R40:AR42"/>
    <mergeCell ref="R32:AR34"/>
    <mergeCell ref="T36:X36"/>
    <mergeCell ref="Z36:AB36"/>
    <mergeCell ref="AH36:AL36"/>
    <mergeCell ref="AN36:AP36"/>
    <mergeCell ref="T38:V38"/>
    <mergeCell ref="AH38:AJ38"/>
    <mergeCell ref="B45:AS45"/>
    <mergeCell ref="J47:R47"/>
    <mergeCell ref="B51:K52"/>
    <mergeCell ref="X51:AG52"/>
    <mergeCell ref="M52:U52"/>
    <mergeCell ref="AI52:AQ52"/>
    <mergeCell ref="AI62:AQ62"/>
    <mergeCell ref="B54:L54"/>
    <mergeCell ref="M54:U54"/>
    <mergeCell ref="X54:AH54"/>
    <mergeCell ref="AI54:AQ54"/>
    <mergeCell ref="M56:U56"/>
    <mergeCell ref="AI56:AQ56"/>
    <mergeCell ref="C106:T106"/>
    <mergeCell ref="M70:U70"/>
    <mergeCell ref="AI70:AQ70"/>
    <mergeCell ref="B73:AS73"/>
    <mergeCell ref="B81:AS82"/>
    <mergeCell ref="B84:AS84"/>
    <mergeCell ref="I28:N28"/>
    <mergeCell ref="J20:N20"/>
    <mergeCell ref="B94:AS94"/>
    <mergeCell ref="B98:AS99"/>
    <mergeCell ref="B101:AS102"/>
    <mergeCell ref="M64:U64"/>
    <mergeCell ref="AI64:AQ64"/>
    <mergeCell ref="M66:U66"/>
    <mergeCell ref="AI66:AQ66"/>
    <mergeCell ref="M68:U68"/>
    <mergeCell ref="AI68:AQ68"/>
    <mergeCell ref="M58:U58"/>
    <mergeCell ref="AI58:AQ58"/>
    <mergeCell ref="M60:U60"/>
    <mergeCell ref="AI60:AQ60"/>
    <mergeCell ref="M62:U62"/>
  </mergeCells>
  <dataValidations count="2">
    <dataValidation allowBlank="1" showInputMessage="1" showErrorMessage="1" promptTitle="Assin. do Consumidor/Responsável" prompt="Neste campo deve conter uma assinatura de próprio punho ou uma assinatura digital com certificação válida." sqref="V106:AS106" xr:uid="{E0E5DEC9-A84F-49E8-951F-5A0A254AA5F9}"/>
    <dataValidation type="whole" operator="greaterThan" allowBlank="1" showInputMessage="1" showErrorMessage="1" prompt="Apenas números" sqref="AG22:AM23" xr:uid="{DF7D142E-3930-4169-9AE9-2F48B5A160F8}">
      <formula1>0</formula1>
    </dataValidation>
  </dataValidations>
  <pageMargins left="0.7" right="0.7" top="0.75" bottom="0.75" header="0.3" footer="0.3"/>
  <pageSetup scale="69" orientation="portrait" r:id="rId1"/>
  <headerFooter>
    <oddFooter>&amp;R_x000D_&amp;1#&amp;"Calibri"&amp;10&amp;K000000 Classificação: Direcionado</oddFooter>
  </headerFooter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D851038F-95D3-409E-ABD1-8DDE6823B59B}">
            <xm:f>$AM$18&lt;&gt;Dados!$A$18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B26:AS27 C28:I28 O28:AS28 B29:AS43</xm:sqref>
        </x14:conditionalFormatting>
        <x14:conditionalFormatting xmlns:xm="http://schemas.microsoft.com/office/excel/2006/main">
          <x14:cfRule type="expression" priority="3" id="{56C05D44-BD58-4ECE-A097-506827C97A21}">
            <xm:f>AND($C$11=Dados!$B$6,$C$13=Dados!$B$6)</xm:f>
            <x14:dxf>
              <fill>
                <patternFill>
                  <bgColor rgb="FFFF0000"/>
                </patternFill>
              </fill>
            </x14:dxf>
          </x14:cfRule>
          <xm:sqref>C11</xm:sqref>
        </x14:conditionalFormatting>
        <x14:conditionalFormatting xmlns:xm="http://schemas.microsoft.com/office/excel/2006/main">
          <x14:cfRule type="expression" priority="2" id="{F37BA47B-E1B7-400F-91D7-D5D9EFF97CAE}">
            <xm:f>AND($C$11=Dados!$B$6,$C$13=Dados!$B$6)</xm:f>
            <x14:dxf>
              <fill>
                <patternFill>
                  <bgColor rgb="FFFF0000"/>
                </patternFill>
              </fill>
            </x14:dxf>
          </x14:cfRule>
          <xm:sqref>C13</xm:sqref>
        </x14:conditionalFormatting>
        <x14:conditionalFormatting xmlns:xm="http://schemas.microsoft.com/office/excel/2006/main">
          <x14:cfRule type="expression" priority="1" id="{AC205199-10AE-4DAC-B072-AC089BBD2675}">
            <xm:f>$I$28=Dados!$A$63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R36:AR42</xm:sqref>
        </x14:conditionalFormatting>
        <x14:conditionalFormatting xmlns:xm="http://schemas.microsoft.com/office/excel/2006/main">
          <x14:cfRule type="expression" priority="12" id="{FAFB153E-0406-438E-B41B-997D2D2A942B}">
            <xm:f>$C$13=Dados!$B$5</xm:f>
            <x14:dxf>
              <font>
                <color theme="0"/>
              </font>
              <fill>
                <patternFill>
                  <fgColor theme="0"/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AI13:AK13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515C79A3-FF71-4E42-9A8A-C4487E50BB0E}">
          <x14:formula1>
            <xm:f>Dados!$A$8:$A$9</xm:f>
          </x14:formula1>
          <xm:sqref>AH14:AJ14</xm:sqref>
        </x14:dataValidation>
        <x14:dataValidation type="list" allowBlank="1" showInputMessage="1" showErrorMessage="1" xr:uid="{8E65E072-AF7A-4DEA-9877-96501DC6EA3C}">
          <x14:formula1>
            <xm:f>Dados!$A$56:$A$60</xm:f>
          </x14:formula1>
          <xm:sqref>J47:R47</xm:sqref>
        </x14:dataValidation>
        <x14:dataValidation type="list" allowBlank="1" showInputMessage="1" showErrorMessage="1" xr:uid="{51353E62-DEB0-4CB5-8E4D-50B5A1EF7194}">
          <x14:formula1>
            <xm:f>Dados!$A$31:$A$33</xm:f>
          </x14:formula1>
          <xm:sqref>T36:X36 AH30:AL30 T30:X30 AH36:AL36</xm:sqref>
        </x14:dataValidation>
        <x14:dataValidation type="list" allowBlank="1" showInputMessage="1" showErrorMessage="1" xr:uid="{19B69889-C5FB-4E04-B2FC-219B9295AD53}">
          <x14:formula1>
            <xm:f>Dados!$A$22:$A$23</xm:f>
          </x14:formula1>
          <xm:sqref>Z20:AD20</xm:sqref>
        </x14:dataValidation>
        <x14:dataValidation type="list" allowBlank="1" showInputMessage="1" showErrorMessage="1" xr:uid="{CD8E6E60-03B5-4A9F-BC15-AB7294370EB3}">
          <x14:formula1>
            <xm:f>Dados!$A$8:$A$10</xm:f>
          </x14:formula1>
          <xm:sqref>AI13:AK13</xm:sqref>
        </x14:dataValidation>
        <x14:dataValidation type="list" allowBlank="1" showInputMessage="1" showErrorMessage="1" xr:uid="{D067DB21-1C1C-4E6F-BFA2-73452D0A6DE0}">
          <x14:formula1>
            <xm:f>Dados!$A$2:$A$3</xm:f>
          </x14:formula1>
          <xm:sqref>B14</xm:sqref>
        </x14:dataValidation>
        <x14:dataValidation type="list" allowBlank="1" showInputMessage="1" showErrorMessage="1" xr:uid="{3F8B62AC-3CB8-483A-8967-781C8096F570}">
          <x14:formula1>
            <xm:f>Dados!$B$5:$B$6</xm:f>
          </x14:formula1>
          <xm:sqref>C11 C13</xm:sqref>
        </x14:dataValidation>
        <x14:dataValidation type="list" allowBlank="1" showInputMessage="1" showErrorMessage="1" xr:uid="{84D50F04-15CF-45D1-A947-ABBB26F3C3AE}">
          <x14:formula1>
            <xm:f>Dados!$A$63:$A$64</xm:f>
          </x14:formula1>
          <xm:sqref>I28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AS150"/>
  <sheetViews>
    <sheetView showGridLines="0" showRowColHeaders="0" zoomScaleNormal="100" workbookViewId="0">
      <selection activeCell="C11" sqref="C11"/>
    </sheetView>
  </sheetViews>
  <sheetFormatPr defaultRowHeight="15" x14ac:dyDescent="0.25"/>
  <cols>
    <col min="1" max="77" width="2.7109375" customWidth="1"/>
    <col min="78" max="212" width="3.7109375" customWidth="1"/>
  </cols>
  <sheetData>
    <row r="2" spans="2:45" x14ac:dyDescent="0.25">
      <c r="B2" s="1"/>
      <c r="C2" s="2"/>
      <c r="D2" s="2"/>
      <c r="E2" s="2"/>
      <c r="F2" s="2"/>
      <c r="G2" s="2"/>
      <c r="H2" s="2"/>
      <c r="I2" s="2"/>
      <c r="J2" s="2"/>
      <c r="K2" s="2"/>
      <c r="L2" s="48" t="s">
        <v>106</v>
      </c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  <c r="AQ2" s="48"/>
      <c r="AR2" s="48"/>
      <c r="AS2" s="49"/>
    </row>
    <row r="3" spans="2:45" x14ac:dyDescent="0.25">
      <c r="B3" s="3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1"/>
    </row>
    <row r="4" spans="2:45" x14ac:dyDescent="0.25">
      <c r="B4" s="3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1"/>
    </row>
    <row r="5" spans="2:45" x14ac:dyDescent="0.25">
      <c r="B5" s="4"/>
      <c r="C5" s="5"/>
      <c r="D5" s="5"/>
      <c r="E5" s="5"/>
      <c r="F5" s="5"/>
      <c r="G5" s="5"/>
      <c r="H5" s="5"/>
      <c r="I5" s="5"/>
      <c r="J5" s="5"/>
      <c r="K5" s="5"/>
      <c r="L5" s="52" t="s">
        <v>126</v>
      </c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  <c r="AH5" s="52"/>
      <c r="AI5" s="52"/>
      <c r="AJ5" s="52"/>
      <c r="AK5" s="52"/>
      <c r="AL5" s="52"/>
      <c r="AM5" s="52"/>
      <c r="AN5" s="52"/>
      <c r="AO5" s="52"/>
      <c r="AP5" s="52"/>
      <c r="AQ5" s="52"/>
      <c r="AR5" s="52"/>
      <c r="AS5" s="53"/>
    </row>
    <row r="7" spans="2:45" x14ac:dyDescent="0.25">
      <c r="B7" s="38" t="s">
        <v>0</v>
      </c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40"/>
    </row>
    <row r="8" spans="2:45" ht="3" customHeight="1" x14ac:dyDescent="0.25">
      <c r="B8" s="1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8"/>
    </row>
    <row r="9" spans="2:45" ht="15" customHeight="1" x14ac:dyDescent="0.25">
      <c r="B9" s="3"/>
      <c r="C9" t="s">
        <v>125</v>
      </c>
      <c r="AS9" s="10"/>
    </row>
    <row r="10" spans="2:45" ht="3" customHeight="1" thickBot="1" x14ac:dyDescent="0.3">
      <c r="B10" s="3"/>
      <c r="AS10" s="10"/>
    </row>
    <row r="11" spans="2:45" ht="15" customHeight="1" thickBot="1" x14ac:dyDescent="0.3">
      <c r="B11" s="3"/>
      <c r="C11" s="31"/>
      <c r="E11" t="s">
        <v>64</v>
      </c>
      <c r="U11" s="70" t="str">
        <f>IF(AND(C11=Dados!B6,C13=Dados!B6),"Erro: Deverá ser selecionada apenas 1 opção","")</f>
        <v/>
      </c>
      <c r="AS11" s="10"/>
    </row>
    <row r="12" spans="2:45" ht="3" customHeight="1" thickBot="1" x14ac:dyDescent="0.3">
      <c r="B12" s="3"/>
      <c r="C12" s="32"/>
      <c r="AS12" s="10"/>
    </row>
    <row r="13" spans="2:45" ht="15" customHeight="1" thickBot="1" x14ac:dyDescent="0.3">
      <c r="B13" s="3"/>
      <c r="C13" s="31"/>
      <c r="E13" t="s">
        <v>66</v>
      </c>
      <c r="AA13" t="str">
        <f>IF(C13=Dados!B6,"Alternativa escolhida:","")</f>
        <v/>
      </c>
      <c r="AI13" s="35"/>
      <c r="AJ13" s="36"/>
      <c r="AK13" s="36"/>
      <c r="AS13" s="10"/>
    </row>
    <row r="14" spans="2:45" ht="3" customHeight="1" x14ac:dyDescent="0.25">
      <c r="B14" s="13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5"/>
      <c r="Z14" s="5"/>
      <c r="AA14" s="5"/>
      <c r="AB14" s="5"/>
      <c r="AC14" s="5"/>
      <c r="AD14" s="5"/>
      <c r="AE14" s="5"/>
      <c r="AF14" s="5"/>
      <c r="AG14" s="5"/>
      <c r="AH14" s="11"/>
      <c r="AI14" s="11"/>
      <c r="AJ14" s="11"/>
      <c r="AK14" s="5"/>
      <c r="AL14" s="5"/>
      <c r="AM14" s="5"/>
      <c r="AN14" s="5"/>
      <c r="AO14" s="5"/>
      <c r="AP14" s="5"/>
      <c r="AQ14" s="5"/>
      <c r="AR14" s="5"/>
      <c r="AS14" s="9"/>
    </row>
    <row r="15" spans="2:45" ht="3" customHeight="1" x14ac:dyDescent="0.25"/>
    <row r="16" spans="2:45" x14ac:dyDescent="0.25">
      <c r="B16" s="38" t="s">
        <v>21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40"/>
    </row>
    <row r="17" spans="2:45" ht="3" customHeight="1" thickBot="1" x14ac:dyDescent="0.3">
      <c r="B17" s="1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8"/>
    </row>
    <row r="18" spans="2:45" x14ac:dyDescent="0.25">
      <c r="B18" s="3" t="s">
        <v>5</v>
      </c>
      <c r="O18" s="35"/>
      <c r="P18" s="36"/>
      <c r="Q18" s="36"/>
      <c r="R18" s="36"/>
      <c r="S18" s="37"/>
      <c r="V18" t="s">
        <v>6</v>
      </c>
      <c r="AC18" s="35"/>
      <c r="AD18" s="36"/>
      <c r="AE18" s="36"/>
      <c r="AF18" s="36"/>
      <c r="AG18" s="37"/>
      <c r="AJ18" t="s">
        <v>11</v>
      </c>
      <c r="AM18" t="s">
        <v>13</v>
      </c>
      <c r="AS18" s="10"/>
    </row>
    <row r="19" spans="2:45" ht="3" customHeight="1" thickBot="1" x14ac:dyDescent="0.3">
      <c r="B19" s="3"/>
      <c r="AS19" s="10"/>
    </row>
    <row r="20" spans="2:45" x14ac:dyDescent="0.25">
      <c r="B20" s="3" t="s">
        <v>10</v>
      </c>
      <c r="J20" s="35"/>
      <c r="K20" s="36"/>
      <c r="L20" s="36"/>
      <c r="M20" s="36"/>
      <c r="N20" s="37"/>
      <c r="P20" t="s">
        <v>15</v>
      </c>
      <c r="Z20" s="35"/>
      <c r="AA20" s="36"/>
      <c r="AB20" s="36"/>
      <c r="AC20" s="36"/>
      <c r="AD20" s="37"/>
      <c r="AS20" s="10"/>
    </row>
    <row r="21" spans="2:45" ht="3" customHeight="1" thickBot="1" x14ac:dyDescent="0.3">
      <c r="B21" s="3"/>
      <c r="AS21" s="10"/>
    </row>
    <row r="22" spans="2:45" x14ac:dyDescent="0.25">
      <c r="B22" s="3" t="s">
        <v>19</v>
      </c>
      <c r="G22" s="33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C22" t="s">
        <v>20</v>
      </c>
      <c r="AG22" s="57"/>
      <c r="AH22" s="58"/>
      <c r="AI22" s="58"/>
      <c r="AJ22" s="58"/>
      <c r="AK22" s="58"/>
      <c r="AL22" s="58"/>
      <c r="AM22" s="59"/>
      <c r="AS22" s="10"/>
    </row>
    <row r="23" spans="2:45" ht="3" customHeight="1" x14ac:dyDescent="0.25">
      <c r="B23" s="4"/>
      <c r="C23" s="5"/>
      <c r="D23" s="5"/>
      <c r="E23" s="5"/>
      <c r="F23" s="5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5"/>
      <c r="AB23" s="5"/>
      <c r="AC23" s="5"/>
      <c r="AD23" s="5"/>
      <c r="AE23" s="5"/>
      <c r="AF23" s="5"/>
      <c r="AG23" s="14"/>
      <c r="AH23" s="14"/>
      <c r="AI23" s="14"/>
      <c r="AJ23" s="14"/>
      <c r="AK23" s="14"/>
      <c r="AL23" s="14"/>
      <c r="AM23" s="14"/>
      <c r="AN23" s="5"/>
      <c r="AO23" s="5"/>
      <c r="AP23" s="5"/>
      <c r="AQ23" s="5"/>
      <c r="AR23" s="5"/>
      <c r="AS23" s="9"/>
    </row>
    <row r="24" spans="2:45" ht="3" customHeight="1" x14ac:dyDescent="0.25"/>
    <row r="25" spans="2:45" x14ac:dyDescent="0.25">
      <c r="B25" s="38" t="s">
        <v>22</v>
      </c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40"/>
    </row>
    <row r="26" spans="2:45" x14ac:dyDescent="0.25">
      <c r="B26" s="60" t="str">
        <f>Dados!A28</f>
        <v>CONEXÃO EM MÉDIA/ALTA TENSÃO</v>
      </c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2"/>
    </row>
    <row r="27" spans="2:45" x14ac:dyDescent="0.25">
      <c r="B27" s="1" t="s">
        <v>67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8"/>
    </row>
    <row r="28" spans="2:45" ht="3" customHeight="1" thickBot="1" x14ac:dyDescent="0.3">
      <c r="B28" s="3"/>
      <c r="AS28" s="10"/>
    </row>
    <row r="29" spans="2:45" x14ac:dyDescent="0.25">
      <c r="B29" s="3" t="s">
        <v>34</v>
      </c>
      <c r="G29" t="s">
        <v>30</v>
      </c>
      <c r="I29" s="35"/>
      <c r="J29" s="36"/>
      <c r="K29" s="36"/>
      <c r="M29" t="s">
        <v>31</v>
      </c>
      <c r="P29" s="35"/>
      <c r="Q29" s="36"/>
      <c r="R29" s="36"/>
      <c r="AS29" s="10"/>
    </row>
    <row r="30" spans="2:45" ht="3" customHeight="1" thickBot="1" x14ac:dyDescent="0.3">
      <c r="B30" s="3"/>
      <c r="I30" s="7"/>
      <c r="J30" s="7"/>
      <c r="K30" s="7"/>
      <c r="P30" s="7"/>
      <c r="Q30" s="7"/>
      <c r="R30" s="7"/>
      <c r="AS30" s="10"/>
    </row>
    <row r="31" spans="2:45" x14ac:dyDescent="0.25">
      <c r="B31" s="3" t="s">
        <v>35</v>
      </c>
      <c r="G31" t="s">
        <v>30</v>
      </c>
      <c r="I31" s="35"/>
      <c r="J31" s="36"/>
      <c r="K31" s="36"/>
      <c r="M31" t="s">
        <v>31</v>
      </c>
      <c r="P31" s="35"/>
      <c r="Q31" s="36"/>
      <c r="R31" s="36"/>
      <c r="AS31" s="10"/>
    </row>
    <row r="32" spans="2:45" ht="3" customHeight="1" thickBot="1" x14ac:dyDescent="0.3">
      <c r="B32" s="3"/>
      <c r="AS32" s="10"/>
    </row>
    <row r="33" spans="2:45" x14ac:dyDescent="0.25">
      <c r="B33" s="3" t="s">
        <v>36</v>
      </c>
      <c r="G33" t="s">
        <v>30</v>
      </c>
      <c r="I33" s="33"/>
      <c r="J33" s="34"/>
      <c r="K33" s="34"/>
      <c r="L33" s="34"/>
      <c r="M33" s="34"/>
      <c r="N33" s="34"/>
      <c r="O33" s="34"/>
      <c r="P33" s="34"/>
      <c r="Q33" s="34"/>
      <c r="S33" t="s">
        <v>31</v>
      </c>
      <c r="V33" s="33"/>
      <c r="W33" s="34"/>
      <c r="X33" s="34"/>
      <c r="Y33" s="34"/>
      <c r="Z33" s="34"/>
      <c r="AA33" s="34"/>
      <c r="AB33" s="34"/>
      <c r="AC33" s="34"/>
      <c r="AD33" s="34"/>
      <c r="AS33" s="10"/>
    </row>
    <row r="34" spans="2:45" ht="3" customHeight="1" thickBot="1" x14ac:dyDescent="0.3">
      <c r="B34" s="3"/>
      <c r="AS34" s="10"/>
    </row>
    <row r="35" spans="2:45" x14ac:dyDescent="0.25">
      <c r="B35" s="3" t="s">
        <v>37</v>
      </c>
      <c r="G35" t="s">
        <v>30</v>
      </c>
      <c r="I35" s="33"/>
      <c r="J35" s="34"/>
      <c r="K35" s="34"/>
      <c r="L35" s="34"/>
      <c r="M35" s="34"/>
      <c r="N35" s="34"/>
      <c r="O35" s="34"/>
      <c r="P35" s="34"/>
      <c r="Q35" s="34"/>
      <c r="S35" t="s">
        <v>31</v>
      </c>
      <c r="V35" s="33"/>
      <c r="W35" s="34"/>
      <c r="X35" s="34"/>
      <c r="Y35" s="34"/>
      <c r="Z35" s="34"/>
      <c r="AA35" s="34"/>
      <c r="AB35" s="34"/>
      <c r="AC35" s="34"/>
      <c r="AD35" s="34"/>
      <c r="AS35" s="10"/>
    </row>
    <row r="36" spans="2:45" ht="3" customHeight="1" thickBot="1" x14ac:dyDescent="0.3">
      <c r="B36" s="3"/>
      <c r="AS36" s="10"/>
    </row>
    <row r="37" spans="2:45" ht="15.75" customHeight="1" x14ac:dyDescent="0.25">
      <c r="B37" s="3" t="s">
        <v>38</v>
      </c>
      <c r="G37" t="s">
        <v>30</v>
      </c>
      <c r="I37" s="35"/>
      <c r="J37" s="36"/>
      <c r="K37" s="36"/>
      <c r="M37" t="s">
        <v>31</v>
      </c>
      <c r="P37" s="35"/>
      <c r="Q37" s="36"/>
      <c r="R37" s="36"/>
      <c r="AS37" s="10"/>
    </row>
    <row r="38" spans="2:45" ht="3" customHeight="1" x14ac:dyDescent="0.25">
      <c r="B38" s="4"/>
      <c r="C38" s="5"/>
      <c r="D38" s="5"/>
      <c r="E38" s="5"/>
      <c r="F38" s="5"/>
      <c r="G38" s="5"/>
      <c r="H38" s="5"/>
      <c r="I38" s="11"/>
      <c r="J38" s="11"/>
      <c r="K38" s="11"/>
      <c r="L38" s="5"/>
      <c r="M38" s="5"/>
      <c r="N38" s="5"/>
      <c r="O38" s="5"/>
      <c r="P38" s="11"/>
      <c r="Q38" s="11"/>
      <c r="R38" s="11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9"/>
    </row>
    <row r="39" spans="2:45" ht="15.75" customHeight="1" x14ac:dyDescent="0.25">
      <c r="B39" s="1" t="s">
        <v>68</v>
      </c>
      <c r="C39" s="2"/>
      <c r="D39" s="2"/>
      <c r="E39" s="2"/>
      <c r="F39" s="2"/>
      <c r="G39" s="2"/>
      <c r="H39" s="2"/>
      <c r="I39" s="12"/>
      <c r="J39" s="12"/>
      <c r="K39" s="12"/>
      <c r="L39" s="2"/>
      <c r="M39" s="2"/>
      <c r="N39" s="2"/>
      <c r="O39" s="2"/>
      <c r="P39" s="12"/>
      <c r="Q39" s="12"/>
      <c r="R39" s="1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8"/>
    </row>
    <row r="40" spans="2:45" ht="3" customHeight="1" thickBot="1" x14ac:dyDescent="0.3">
      <c r="B40" s="3"/>
      <c r="AS40" s="10"/>
    </row>
    <row r="41" spans="2:45" x14ac:dyDescent="0.25">
      <c r="B41" s="3" t="s">
        <v>34</v>
      </c>
      <c r="G41" t="s">
        <v>30</v>
      </c>
      <c r="I41" s="35"/>
      <c r="J41" s="36"/>
      <c r="K41" s="36"/>
      <c r="M41" t="s">
        <v>31</v>
      </c>
      <c r="P41" s="35"/>
      <c r="Q41" s="36"/>
      <c r="R41" s="36"/>
      <c r="AS41" s="10"/>
    </row>
    <row r="42" spans="2:45" ht="3" customHeight="1" thickBot="1" x14ac:dyDescent="0.3">
      <c r="B42" s="3"/>
      <c r="I42" s="7"/>
      <c r="J42" s="7"/>
      <c r="K42" s="7"/>
      <c r="P42" s="7"/>
      <c r="Q42" s="7"/>
      <c r="R42" s="7"/>
      <c r="AS42" s="10"/>
    </row>
    <row r="43" spans="2:45" x14ac:dyDescent="0.25">
      <c r="B43" s="3" t="s">
        <v>35</v>
      </c>
      <c r="G43" t="s">
        <v>30</v>
      </c>
      <c r="I43" s="35"/>
      <c r="J43" s="36"/>
      <c r="K43" s="36"/>
      <c r="M43" t="s">
        <v>31</v>
      </c>
      <c r="P43" s="35"/>
      <c r="Q43" s="36"/>
      <c r="R43" s="36"/>
      <c r="AS43" s="10"/>
    </row>
    <row r="44" spans="2:45" ht="3" customHeight="1" thickBot="1" x14ac:dyDescent="0.3">
      <c r="B44" s="3"/>
      <c r="AS44" s="10"/>
    </row>
    <row r="45" spans="2:45" x14ac:dyDescent="0.25">
      <c r="B45" s="3" t="s">
        <v>36</v>
      </c>
      <c r="G45" t="s">
        <v>30</v>
      </c>
      <c r="I45" s="33"/>
      <c r="J45" s="34"/>
      <c r="K45" s="34"/>
      <c r="L45" s="34"/>
      <c r="M45" s="34"/>
      <c r="N45" s="34"/>
      <c r="O45" s="34"/>
      <c r="P45" s="34"/>
      <c r="Q45" s="34"/>
      <c r="S45" t="s">
        <v>31</v>
      </c>
      <c r="V45" s="33"/>
      <c r="W45" s="34"/>
      <c r="X45" s="34"/>
      <c r="Y45" s="34"/>
      <c r="Z45" s="34"/>
      <c r="AA45" s="34"/>
      <c r="AB45" s="34"/>
      <c r="AC45" s="34"/>
      <c r="AD45" s="34"/>
      <c r="AS45" s="10"/>
    </row>
    <row r="46" spans="2:45" ht="3" customHeight="1" thickBot="1" x14ac:dyDescent="0.3">
      <c r="B46" s="3"/>
      <c r="AS46" s="10"/>
    </row>
    <row r="47" spans="2:45" x14ac:dyDescent="0.25">
      <c r="B47" s="3" t="s">
        <v>37</v>
      </c>
      <c r="G47" t="s">
        <v>30</v>
      </c>
      <c r="I47" s="33"/>
      <c r="J47" s="34"/>
      <c r="K47" s="34"/>
      <c r="L47" s="34"/>
      <c r="M47" s="34"/>
      <c r="N47" s="34"/>
      <c r="O47" s="34"/>
      <c r="P47" s="34"/>
      <c r="Q47" s="34"/>
      <c r="S47" t="s">
        <v>31</v>
      </c>
      <c r="V47" s="33"/>
      <c r="W47" s="34"/>
      <c r="X47" s="34"/>
      <c r="Y47" s="34"/>
      <c r="Z47" s="34"/>
      <c r="AA47" s="34"/>
      <c r="AB47" s="34"/>
      <c r="AC47" s="34"/>
      <c r="AD47" s="34"/>
      <c r="AS47" s="10"/>
    </row>
    <row r="48" spans="2:45" ht="3" customHeight="1" thickBot="1" x14ac:dyDescent="0.3">
      <c r="B48" s="3"/>
      <c r="AS48" s="10"/>
    </row>
    <row r="49" spans="2:45" x14ac:dyDescent="0.25">
      <c r="B49" s="3" t="s">
        <v>38</v>
      </c>
      <c r="G49" t="s">
        <v>30</v>
      </c>
      <c r="I49" s="35"/>
      <c r="J49" s="36"/>
      <c r="K49" s="36"/>
      <c r="M49" t="s">
        <v>31</v>
      </c>
      <c r="P49" s="35"/>
      <c r="Q49" s="36"/>
      <c r="R49" s="36"/>
      <c r="AS49" s="10"/>
    </row>
    <row r="50" spans="2:45" ht="3" customHeight="1" x14ac:dyDescent="0.25">
      <c r="B50" s="4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9"/>
    </row>
    <row r="51" spans="2:45" ht="3" customHeight="1" thickBot="1" x14ac:dyDescent="0.3">
      <c r="B51" s="1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8"/>
    </row>
    <row r="52" spans="2:45" x14ac:dyDescent="0.25">
      <c r="B52" s="3" t="s">
        <v>39</v>
      </c>
      <c r="P52" t="s">
        <v>30</v>
      </c>
      <c r="R52" s="35"/>
      <c r="S52" s="36"/>
      <c r="T52" s="36"/>
      <c r="V52" t="s">
        <v>31</v>
      </c>
      <c r="Y52" s="35"/>
      <c r="Z52" s="36"/>
      <c r="AA52" s="36"/>
      <c r="AS52" s="10"/>
    </row>
    <row r="53" spans="2:45" ht="3" customHeight="1" thickBot="1" x14ac:dyDescent="0.3">
      <c r="B53" s="3"/>
      <c r="AS53" s="10"/>
    </row>
    <row r="54" spans="2:45" x14ac:dyDescent="0.25">
      <c r="B54" s="3" t="s">
        <v>32</v>
      </c>
      <c r="R54" s="33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  <c r="AP54" s="34"/>
      <c r="AQ54" s="34"/>
      <c r="AR54" s="34"/>
      <c r="AS54" s="10"/>
    </row>
    <row r="55" spans="2:45" x14ac:dyDescent="0.25">
      <c r="B55" s="3"/>
      <c r="R55" s="46"/>
      <c r="S55" s="47"/>
      <c r="T55" s="47"/>
      <c r="U55" s="47"/>
      <c r="V55" s="47"/>
      <c r="W55" s="47"/>
      <c r="X55" s="47"/>
      <c r="Y55" s="47"/>
      <c r="Z55" s="47"/>
      <c r="AA55" s="47"/>
      <c r="AB55" s="47"/>
      <c r="AC55" s="47"/>
      <c r="AD55" s="47"/>
      <c r="AE55" s="47"/>
      <c r="AF55" s="47"/>
      <c r="AG55" s="47"/>
      <c r="AH55" s="47"/>
      <c r="AI55" s="47"/>
      <c r="AJ55" s="47"/>
      <c r="AK55" s="47"/>
      <c r="AL55" s="47"/>
      <c r="AM55" s="47"/>
      <c r="AN55" s="47"/>
      <c r="AO55" s="47"/>
      <c r="AP55" s="47"/>
      <c r="AQ55" s="47"/>
      <c r="AR55" s="47"/>
      <c r="AS55" s="10"/>
    </row>
    <row r="56" spans="2:45" x14ac:dyDescent="0.25">
      <c r="B56" s="3"/>
      <c r="R56" s="46"/>
      <c r="S56" s="47"/>
      <c r="T56" s="47"/>
      <c r="U56" s="47"/>
      <c r="V56" s="47"/>
      <c r="W56" s="47"/>
      <c r="X56" s="47"/>
      <c r="Y56" s="47"/>
      <c r="Z56" s="47"/>
      <c r="AA56" s="47"/>
      <c r="AB56" s="47"/>
      <c r="AC56" s="47"/>
      <c r="AD56" s="47"/>
      <c r="AE56" s="47"/>
      <c r="AF56" s="47"/>
      <c r="AG56" s="47"/>
      <c r="AH56" s="47"/>
      <c r="AI56" s="47"/>
      <c r="AJ56" s="47"/>
      <c r="AK56" s="47"/>
      <c r="AL56" s="47"/>
      <c r="AM56" s="47"/>
      <c r="AN56" s="47"/>
      <c r="AO56" s="47"/>
      <c r="AP56" s="47"/>
      <c r="AQ56" s="47"/>
      <c r="AR56" s="47"/>
      <c r="AS56" s="10"/>
    </row>
    <row r="57" spans="2:45" ht="3" customHeight="1" x14ac:dyDescent="0.25">
      <c r="B57" s="4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9"/>
    </row>
    <row r="58" spans="2:45" ht="3" customHeight="1" thickBot="1" x14ac:dyDescent="0.3">
      <c r="B58" s="1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8"/>
    </row>
    <row r="59" spans="2:45" x14ac:dyDescent="0.25">
      <c r="B59" s="3" t="s">
        <v>47</v>
      </c>
      <c r="P59" t="s">
        <v>30</v>
      </c>
      <c r="R59" s="35"/>
      <c r="S59" s="36"/>
      <c r="T59" s="36"/>
      <c r="V59" t="s">
        <v>31</v>
      </c>
      <c r="Y59" s="35"/>
      <c r="Z59" s="36"/>
      <c r="AA59" s="36"/>
      <c r="AS59" s="10"/>
    </row>
    <row r="60" spans="2:45" ht="3" customHeight="1" x14ac:dyDescent="0.25">
      <c r="B60" s="3"/>
      <c r="R60" s="7"/>
      <c r="S60" s="7"/>
      <c r="T60" s="7"/>
      <c r="Y60" s="7"/>
      <c r="Z60" s="7"/>
      <c r="AA60" s="7"/>
      <c r="AS60" s="10"/>
    </row>
    <row r="61" spans="2:45" ht="3" customHeight="1" thickBot="1" x14ac:dyDescent="0.3">
      <c r="B61" s="1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12"/>
      <c r="S61" s="12"/>
      <c r="T61" s="12"/>
      <c r="U61" s="2"/>
      <c r="V61" s="2"/>
      <c r="W61" s="2"/>
      <c r="X61" s="2"/>
      <c r="Y61" s="12"/>
      <c r="Z61" s="12"/>
      <c r="AA61" s="1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8"/>
    </row>
    <row r="62" spans="2:45" x14ac:dyDescent="0.25">
      <c r="B62" s="3" t="s">
        <v>102</v>
      </c>
      <c r="P62" t="s">
        <v>30</v>
      </c>
      <c r="R62" s="35"/>
      <c r="S62" s="36"/>
      <c r="T62" s="36"/>
      <c r="V62" t="s">
        <v>31</v>
      </c>
      <c r="Y62" s="35"/>
      <c r="Z62" s="36"/>
      <c r="AA62" s="36"/>
      <c r="AC62" s="30" t="s">
        <v>124</v>
      </c>
      <c r="AS62" s="10"/>
    </row>
    <row r="63" spans="2:45" ht="3" customHeight="1" x14ac:dyDescent="0.25">
      <c r="B63" s="4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11"/>
      <c r="S63" s="11"/>
      <c r="T63" s="11"/>
      <c r="U63" s="5"/>
      <c r="V63" s="5"/>
      <c r="W63" s="5"/>
      <c r="X63" s="5"/>
      <c r="Y63" s="11"/>
      <c r="Z63" s="11"/>
      <c r="AA63" s="11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9"/>
    </row>
    <row r="64" spans="2:45" ht="3" customHeight="1" thickBot="1" x14ac:dyDescent="0.3">
      <c r="B64" s="1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8"/>
    </row>
    <row r="65" spans="2:45" x14ac:dyDescent="0.25">
      <c r="B65" s="3" t="s">
        <v>48</v>
      </c>
      <c r="P65" t="s">
        <v>30</v>
      </c>
      <c r="R65" s="33"/>
      <c r="S65" s="34"/>
      <c r="T65" s="34"/>
      <c r="U65" s="34"/>
      <c r="V65" s="34"/>
      <c r="W65" s="34"/>
      <c r="X65" s="34"/>
      <c r="Y65" s="34"/>
      <c r="Z65" s="34"/>
      <c r="AB65" t="s">
        <v>31</v>
      </c>
      <c r="AE65" s="33"/>
      <c r="AF65" s="34"/>
      <c r="AG65" s="34"/>
      <c r="AH65" s="34"/>
      <c r="AI65" s="34"/>
      <c r="AJ65" s="34"/>
      <c r="AK65" s="34"/>
      <c r="AL65" s="34"/>
      <c r="AM65" s="34"/>
      <c r="AS65" s="10"/>
    </row>
    <row r="66" spans="2:45" ht="3" customHeight="1" thickBot="1" x14ac:dyDescent="0.3">
      <c r="B66" s="3"/>
      <c r="AS66" s="10"/>
    </row>
    <row r="67" spans="2:45" x14ac:dyDescent="0.25">
      <c r="B67" s="3"/>
      <c r="P67" t="str">
        <f>IF(R65=Dados!A53,"N° de cubículos:","")</f>
        <v/>
      </c>
      <c r="V67" s="33"/>
      <c r="W67" s="34"/>
      <c r="X67" s="34"/>
      <c r="AB67" t="str">
        <f>IF(AE65=Dados!A53,"N° de cubículos:","")</f>
        <v/>
      </c>
      <c r="AH67" s="33"/>
      <c r="AI67" s="34"/>
      <c r="AJ67" s="34"/>
      <c r="AS67" s="10"/>
    </row>
    <row r="68" spans="2:45" ht="3" customHeight="1" x14ac:dyDescent="0.25">
      <c r="B68" s="3"/>
      <c r="V68" s="7"/>
      <c r="W68" s="7"/>
      <c r="X68" s="7"/>
      <c r="AH68" s="7"/>
      <c r="AI68" s="7"/>
      <c r="AJ68" s="7"/>
      <c r="AS68" s="10"/>
    </row>
    <row r="69" spans="2:45" ht="15" customHeight="1" x14ac:dyDescent="0.25">
      <c r="B69" s="64" t="str">
        <f>IF(AE65=Dados!A53,"Para mudança de subestação individual para compartilhada, é necessário informar as demandas contratadas para cada nova instalação de acordo com a quantidade de cubículos","")</f>
        <v/>
      </c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  <c r="O69" s="65"/>
      <c r="P69" s="65"/>
      <c r="Q69" s="65"/>
      <c r="R69" s="65"/>
      <c r="S69" s="65"/>
      <c r="T69" s="65"/>
      <c r="U69" s="65"/>
      <c r="V69" s="65"/>
      <c r="W69" s="65"/>
      <c r="X69" s="65"/>
      <c r="Y69" s="65"/>
      <c r="Z69" s="65"/>
      <c r="AA69" s="65"/>
      <c r="AB69" s="65"/>
      <c r="AC69" s="65"/>
      <c r="AD69" s="65"/>
      <c r="AE69" s="65"/>
      <c r="AF69" s="65"/>
      <c r="AG69" s="65"/>
      <c r="AH69" s="65"/>
      <c r="AI69" s="65"/>
      <c r="AJ69" s="65"/>
      <c r="AK69" s="65"/>
      <c r="AL69" s="65"/>
      <c r="AM69" s="65"/>
      <c r="AN69" s="65"/>
      <c r="AO69" s="65"/>
      <c r="AP69" s="65"/>
      <c r="AQ69" s="65"/>
      <c r="AR69" s="65"/>
      <c r="AS69" s="66"/>
    </row>
    <row r="70" spans="2:45" ht="3" customHeight="1" thickBot="1" x14ac:dyDescent="0.3">
      <c r="B70" s="3"/>
      <c r="V70" s="7"/>
      <c r="W70" s="7"/>
      <c r="X70" s="7"/>
      <c r="AH70" s="7"/>
      <c r="AI70" s="7"/>
      <c r="AJ70" s="7"/>
      <c r="AS70" s="10"/>
    </row>
    <row r="71" spans="2:45" ht="15" customHeight="1" x14ac:dyDescent="0.25">
      <c r="B71" s="3"/>
      <c r="C71" t="s">
        <v>117</v>
      </c>
      <c r="H71" t="s">
        <v>120</v>
      </c>
      <c r="U71" s="67"/>
      <c r="V71" s="68"/>
      <c r="W71" s="68"/>
      <c r="X71" s="69"/>
      <c r="Y71" t="s">
        <v>121</v>
      </c>
      <c r="AA71" t="s">
        <v>122</v>
      </c>
      <c r="AN71" s="67"/>
      <c r="AO71" s="68"/>
      <c r="AP71" s="68"/>
      <c r="AQ71" s="69"/>
      <c r="AR71" t="s">
        <v>121</v>
      </c>
      <c r="AS71" s="10"/>
    </row>
    <row r="72" spans="2:45" ht="3" customHeight="1" thickBot="1" x14ac:dyDescent="0.3">
      <c r="B72" s="3"/>
      <c r="V72" s="7"/>
      <c r="W72" s="7"/>
      <c r="X72" s="7"/>
      <c r="AH72" s="7"/>
      <c r="AI72" s="7"/>
      <c r="AJ72" s="7"/>
      <c r="AS72" s="10"/>
    </row>
    <row r="73" spans="2:45" ht="15" customHeight="1" x14ac:dyDescent="0.25">
      <c r="B73" s="3"/>
      <c r="C73" t="s">
        <v>118</v>
      </c>
      <c r="H73" t="s">
        <v>120</v>
      </c>
      <c r="U73" s="67"/>
      <c r="V73" s="68"/>
      <c r="W73" s="68"/>
      <c r="X73" s="69"/>
      <c r="Y73" t="s">
        <v>121</v>
      </c>
      <c r="AA73" t="s">
        <v>122</v>
      </c>
      <c r="AN73" s="67"/>
      <c r="AO73" s="68"/>
      <c r="AP73" s="68"/>
      <c r="AQ73" s="69"/>
      <c r="AR73" t="s">
        <v>121</v>
      </c>
      <c r="AS73" s="10"/>
    </row>
    <row r="74" spans="2:45" ht="3" customHeight="1" thickBot="1" x14ac:dyDescent="0.3">
      <c r="B74" s="3"/>
      <c r="V74" s="7"/>
      <c r="W74" s="7"/>
      <c r="X74" s="7"/>
      <c r="AH74" s="7"/>
      <c r="AI74" s="7"/>
      <c r="AJ74" s="7"/>
      <c r="AS74" s="10"/>
    </row>
    <row r="75" spans="2:45" ht="15" customHeight="1" x14ac:dyDescent="0.25">
      <c r="B75" s="3"/>
      <c r="C75" t="s">
        <v>119</v>
      </c>
      <c r="H75" t="s">
        <v>120</v>
      </c>
      <c r="U75" s="67"/>
      <c r="V75" s="68"/>
      <c r="W75" s="68"/>
      <c r="X75" s="69"/>
      <c r="Y75" t="s">
        <v>121</v>
      </c>
      <c r="AA75" t="s">
        <v>122</v>
      </c>
      <c r="AN75" s="67"/>
      <c r="AO75" s="68"/>
      <c r="AP75" s="68"/>
      <c r="AQ75" s="69"/>
      <c r="AR75" t="s">
        <v>121</v>
      </c>
      <c r="AS75" s="10"/>
    </row>
    <row r="76" spans="2:45" ht="3" customHeight="1" x14ac:dyDescent="0.25">
      <c r="B76" s="3"/>
      <c r="AS76" s="10"/>
    </row>
    <row r="77" spans="2:45" ht="3" customHeight="1" x14ac:dyDescent="0.25">
      <c r="B77" s="1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8"/>
    </row>
    <row r="78" spans="2:45" x14ac:dyDescent="0.25">
      <c r="B78" s="3" t="s">
        <v>123</v>
      </c>
      <c r="AS78" s="10"/>
    </row>
    <row r="79" spans="2:45" x14ac:dyDescent="0.25">
      <c r="B79" s="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  <c r="AE79" s="63"/>
      <c r="AF79" s="63"/>
      <c r="AG79" s="63"/>
      <c r="AH79" s="63"/>
      <c r="AI79" s="63"/>
      <c r="AJ79" s="63"/>
      <c r="AK79" s="63"/>
      <c r="AL79" s="63"/>
      <c r="AM79" s="63"/>
      <c r="AN79" s="63"/>
      <c r="AO79" s="63"/>
      <c r="AP79" s="63"/>
      <c r="AQ79" s="63"/>
      <c r="AR79" s="63"/>
      <c r="AS79" s="10"/>
    </row>
    <row r="80" spans="2:45" x14ac:dyDescent="0.25">
      <c r="B80" s="3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  <c r="AI80" s="63"/>
      <c r="AJ80" s="63"/>
      <c r="AK80" s="63"/>
      <c r="AL80" s="63"/>
      <c r="AM80" s="63"/>
      <c r="AN80" s="63"/>
      <c r="AO80" s="63"/>
      <c r="AP80" s="63"/>
      <c r="AQ80" s="63"/>
      <c r="AR80" s="63"/>
      <c r="AS80" s="10"/>
    </row>
    <row r="81" spans="2:45" x14ac:dyDescent="0.25">
      <c r="B81" s="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10"/>
    </row>
    <row r="82" spans="2:45" x14ac:dyDescent="0.25">
      <c r="B82" s="3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10"/>
    </row>
    <row r="83" spans="2:45" ht="3" customHeight="1" x14ac:dyDescent="0.25">
      <c r="B83" s="4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9"/>
    </row>
    <row r="84" spans="2:45" ht="3" customHeight="1" x14ac:dyDescent="0.25"/>
    <row r="85" spans="2:45" x14ac:dyDescent="0.25">
      <c r="B85" s="38" t="s">
        <v>54</v>
      </c>
      <c r="C85" s="39"/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  <c r="AF85" s="39"/>
      <c r="AG85" s="39"/>
      <c r="AH85" s="39"/>
      <c r="AI85" s="39"/>
      <c r="AJ85" s="39"/>
      <c r="AK85" s="39"/>
      <c r="AL85" s="39"/>
      <c r="AM85" s="39"/>
      <c r="AN85" s="39"/>
      <c r="AO85" s="39"/>
      <c r="AP85" s="39"/>
      <c r="AQ85" s="39"/>
      <c r="AR85" s="39"/>
      <c r="AS85" s="40"/>
    </row>
    <row r="86" spans="2:45" ht="3" customHeight="1" thickBot="1" x14ac:dyDescent="0.3">
      <c r="B86" s="3"/>
      <c r="AS86" s="10"/>
    </row>
    <row r="87" spans="2:45" x14ac:dyDescent="0.25">
      <c r="B87" s="3" t="s">
        <v>56</v>
      </c>
      <c r="J87" s="33" t="s">
        <v>58</v>
      </c>
      <c r="K87" s="34"/>
      <c r="L87" s="34"/>
      <c r="M87" s="34"/>
      <c r="N87" s="34"/>
      <c r="O87" s="34"/>
      <c r="P87" s="34"/>
      <c r="Q87" s="34"/>
      <c r="R87" s="34"/>
      <c r="AS87" s="10"/>
    </row>
    <row r="88" spans="2:45" ht="3" customHeight="1" x14ac:dyDescent="0.25">
      <c r="B88" s="4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9"/>
    </row>
    <row r="89" spans="2:45" x14ac:dyDescent="0.25">
      <c r="B89" s="1" t="s">
        <v>55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8"/>
      <c r="X89" s="1" t="s">
        <v>65</v>
      </c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8"/>
    </row>
    <row r="90" spans="2:45" ht="3" customHeight="1" x14ac:dyDescent="0.25">
      <c r="B90" s="3"/>
      <c r="W90" s="10"/>
      <c r="X90" s="3"/>
      <c r="AS90" s="10"/>
    </row>
    <row r="91" spans="2:45" ht="15.75" thickBot="1" x14ac:dyDescent="0.3">
      <c r="B91" s="41" t="s">
        <v>74</v>
      </c>
      <c r="C91" s="42"/>
      <c r="D91" s="42"/>
      <c r="E91" s="42"/>
      <c r="F91" s="42"/>
      <c r="G91" s="42"/>
      <c r="H91" s="42"/>
      <c r="I91" s="42"/>
      <c r="J91" s="42"/>
      <c r="K91" s="42"/>
      <c r="W91" s="10"/>
      <c r="X91" s="41" t="s">
        <v>74</v>
      </c>
      <c r="Y91" s="42"/>
      <c r="Z91" s="42"/>
      <c r="AA91" s="42"/>
      <c r="AB91" s="42"/>
      <c r="AC91" s="42"/>
      <c r="AD91" s="42"/>
      <c r="AE91" s="42"/>
      <c r="AF91" s="42"/>
      <c r="AG91" s="42"/>
      <c r="AS91" s="10"/>
    </row>
    <row r="92" spans="2:45" x14ac:dyDescent="0.25">
      <c r="B92" s="41"/>
      <c r="C92" s="42"/>
      <c r="D92" s="42"/>
      <c r="E92" s="42"/>
      <c r="F92" s="42"/>
      <c r="G92" s="42"/>
      <c r="H92" s="42"/>
      <c r="I92" s="42"/>
      <c r="J92" s="42"/>
      <c r="K92" s="42"/>
      <c r="M92" s="33"/>
      <c r="N92" s="34"/>
      <c r="O92" s="34"/>
      <c r="P92" s="34"/>
      <c r="Q92" s="34"/>
      <c r="R92" s="34"/>
      <c r="S92" s="34"/>
      <c r="T92" s="34"/>
      <c r="U92" s="34"/>
      <c r="W92" s="10"/>
      <c r="X92" s="41"/>
      <c r="Y92" s="42"/>
      <c r="Z92" s="42"/>
      <c r="AA92" s="42"/>
      <c r="AB92" s="42"/>
      <c r="AC92" s="42"/>
      <c r="AD92" s="42"/>
      <c r="AE92" s="42"/>
      <c r="AF92" s="42"/>
      <c r="AG92" s="42"/>
      <c r="AI92" s="33"/>
      <c r="AJ92" s="34"/>
      <c r="AK92" s="34"/>
      <c r="AL92" s="34"/>
      <c r="AM92" s="34"/>
      <c r="AN92" s="34"/>
      <c r="AO92" s="34"/>
      <c r="AP92" s="34"/>
      <c r="AQ92" s="34"/>
      <c r="AS92" s="10"/>
    </row>
    <row r="93" spans="2:45" ht="3" customHeight="1" thickBot="1" x14ac:dyDescent="0.3">
      <c r="B93" s="3"/>
      <c r="W93" s="10"/>
      <c r="X93" s="3"/>
      <c r="AS93" s="10"/>
    </row>
    <row r="94" spans="2:45" x14ac:dyDescent="0.25">
      <c r="B94" s="44" t="str">
        <f>IF($J$87="Solar","Potência Total Módulos (kW):",IF(OR($J$87="Hidráulica",$J$87="Biomassa",$J$87="Cogeração Qualificada"),"Potência Aparente (kVA):",IF($J$87="Eólica","Quantidade de Aerogeradores:","")))</f>
        <v>Potência Total Módulos (kW):</v>
      </c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33"/>
      <c r="N94" s="34"/>
      <c r="O94" s="34"/>
      <c r="P94" s="34"/>
      <c r="Q94" s="34"/>
      <c r="R94" s="34"/>
      <c r="S94" s="34"/>
      <c r="T94" s="34"/>
      <c r="U94" s="34"/>
      <c r="W94" s="10"/>
      <c r="X94" s="44" t="str">
        <f>IF($J$87="Solar","Potência Total Módulos (kW):",IF(OR($J$87="Hidráulica",$J$87="Biomassa",$J$87="Cogeração Qualificada"),"Potência Aparente (kVA):",IF($J$87="Eólica","Quantidade de Aerogeradores:","")))</f>
        <v>Potência Total Módulos (kW):</v>
      </c>
      <c r="Y94" s="45"/>
      <c r="Z94" s="45"/>
      <c r="AA94" s="45"/>
      <c r="AB94" s="45"/>
      <c r="AC94" s="45"/>
      <c r="AD94" s="45"/>
      <c r="AE94" s="45"/>
      <c r="AF94" s="45"/>
      <c r="AG94" s="45"/>
      <c r="AH94" s="45"/>
      <c r="AI94" s="33"/>
      <c r="AJ94" s="34"/>
      <c r="AK94" s="34"/>
      <c r="AL94" s="34"/>
      <c r="AM94" s="34"/>
      <c r="AN94" s="34"/>
      <c r="AO94" s="34"/>
      <c r="AP94" s="34"/>
      <c r="AQ94" s="34"/>
      <c r="AS94" s="10"/>
    </row>
    <row r="95" spans="2:45" ht="3" customHeight="1" thickBot="1" x14ac:dyDescent="0.3">
      <c r="B95" s="3"/>
      <c r="W95" s="10"/>
      <c r="X95" s="3"/>
      <c r="AS95" s="10"/>
    </row>
    <row r="96" spans="2:45" x14ac:dyDescent="0.25">
      <c r="B96" s="3" t="str">
        <f>IF($J$87="Solar","Potência Total Inversores (kW):",IF(OR($J$87="Hidráulica",$J$87="Biomassa",$J$87="Eólica",$J$87="Cogeração Qualificada"),"Potência Instalada (kW):",""))</f>
        <v>Potência Total Inversores (kW):</v>
      </c>
      <c r="M96" s="33"/>
      <c r="N96" s="34"/>
      <c r="O96" s="34"/>
      <c r="P96" s="34"/>
      <c r="Q96" s="34"/>
      <c r="R96" s="34"/>
      <c r="S96" s="34"/>
      <c r="T96" s="34"/>
      <c r="U96" s="34"/>
      <c r="W96" s="10"/>
      <c r="X96" s="3" t="str">
        <f>IF($J$87="Solar","Potência Total Inversores (kW):",IF(OR($J$87="Hidráulica",$J$87="Biomassa",$J$87="Eólica",$J$87="Cogeração Qualificada"),"Potência Instalada (kW):",""))</f>
        <v>Potência Total Inversores (kW):</v>
      </c>
      <c r="AI96" s="33"/>
      <c r="AJ96" s="34"/>
      <c r="AK96" s="34"/>
      <c r="AL96" s="34"/>
      <c r="AM96" s="34"/>
      <c r="AN96" s="34"/>
      <c r="AO96" s="34"/>
      <c r="AP96" s="34"/>
      <c r="AQ96" s="34"/>
      <c r="AS96" s="10"/>
    </row>
    <row r="97" spans="2:45" ht="3" customHeight="1" thickBot="1" x14ac:dyDescent="0.3">
      <c r="B97" s="3"/>
      <c r="W97" s="10"/>
      <c r="X97" s="3"/>
      <c r="AS97" s="10"/>
    </row>
    <row r="98" spans="2:45" x14ac:dyDescent="0.25">
      <c r="B98" s="3" t="str">
        <f>IF($J$87="Solar","Área dos Arranjos (m²):",IF(OR($J$87="Hidráulica",$J$87="Biomassa",$J$87="Eólica",$J$87="Cogeração Qualificada"),"Fator de Potência:",""))</f>
        <v>Área dos Arranjos (m²):</v>
      </c>
      <c r="M98" s="33"/>
      <c r="N98" s="34"/>
      <c r="O98" s="34"/>
      <c r="P98" s="34"/>
      <c r="Q98" s="34"/>
      <c r="R98" s="34"/>
      <c r="S98" s="34"/>
      <c r="T98" s="34"/>
      <c r="U98" s="34"/>
      <c r="W98" s="10"/>
      <c r="X98" s="3" t="str">
        <f>IF($J$87="Solar","Área dos Arranjos (m²):",IF(OR($J$87="Hidráulica",$J$87="Biomassa",$J$87="Eólica",$J$87="Cogeração Qualificada"),"Fator de Potência:",""))</f>
        <v>Área dos Arranjos (m²):</v>
      </c>
      <c r="AI98" s="33"/>
      <c r="AJ98" s="34"/>
      <c r="AK98" s="34"/>
      <c r="AL98" s="34"/>
      <c r="AM98" s="34"/>
      <c r="AN98" s="34"/>
      <c r="AO98" s="34"/>
      <c r="AP98" s="34"/>
      <c r="AQ98" s="34"/>
      <c r="AS98" s="10"/>
    </row>
    <row r="99" spans="2:45" ht="3" customHeight="1" thickBot="1" x14ac:dyDescent="0.3">
      <c r="B99" s="3"/>
      <c r="W99" s="10"/>
      <c r="X99" s="3"/>
      <c r="AS99" s="10"/>
    </row>
    <row r="100" spans="2:45" x14ac:dyDescent="0.25">
      <c r="B100" s="3" t="str">
        <f>IF($J$87="Solar","Quantidade de Módulos:",IF($J$87="Hidráulica","Tensão (kV):",IF(OR($J$87="Cogeração Qualificada",$J$87="Biomassa"),"Combustível:",IF($J$87="Eólica","Fabricante dos Aerogeradores:",""))))</f>
        <v>Quantidade de Módulos:</v>
      </c>
      <c r="M100" s="33"/>
      <c r="N100" s="34"/>
      <c r="O100" s="34"/>
      <c r="P100" s="34"/>
      <c r="Q100" s="34"/>
      <c r="R100" s="34"/>
      <c r="S100" s="34"/>
      <c r="T100" s="34"/>
      <c r="U100" s="34"/>
      <c r="W100" s="10"/>
      <c r="X100" s="3" t="str">
        <f>IF($J$87="Solar","Quantidade de Módulos:",IF($J$87="Hidráulica","Tensão (kV):",IF(OR($J$87="Cogeração Qualificada",$J$87="Biomassa"),"Combustível:",IF($J$87="Eólica","Fabricante dos Aerogeradores:",""))))</f>
        <v>Quantidade de Módulos:</v>
      </c>
      <c r="AI100" s="33"/>
      <c r="AJ100" s="34"/>
      <c r="AK100" s="34"/>
      <c r="AL100" s="34"/>
      <c r="AM100" s="34"/>
      <c r="AN100" s="34"/>
      <c r="AO100" s="34"/>
      <c r="AP100" s="34"/>
      <c r="AQ100" s="34"/>
      <c r="AS100" s="10"/>
    </row>
    <row r="101" spans="2:45" ht="3" customHeight="1" thickBot="1" x14ac:dyDescent="0.3">
      <c r="B101" s="3"/>
      <c r="W101" s="10"/>
      <c r="X101" s="3"/>
      <c r="AS101" s="10"/>
    </row>
    <row r="102" spans="2:45" x14ac:dyDescent="0.25">
      <c r="B102" s="3" t="str">
        <f>IF($J$87="Solar","Modelo dos Módulos:",IF(OR($J$87="Cogeração Qualificada",$J$87="Biomassa"),"Máquina Motriz (Motor/Turbina):",IF($J$87="Eólica","Altura da pá (m):",IF($J$87="Hidráulica","Nome do rio:",""))))</f>
        <v>Modelo dos Módulos:</v>
      </c>
      <c r="M102" s="33"/>
      <c r="N102" s="34"/>
      <c r="O102" s="34"/>
      <c r="P102" s="34"/>
      <c r="Q102" s="34"/>
      <c r="R102" s="34"/>
      <c r="S102" s="34"/>
      <c r="T102" s="34"/>
      <c r="U102" s="34"/>
      <c r="W102" s="10"/>
      <c r="X102" s="3" t="str">
        <f>IF($J$87="Solar","Modelo dos Módulos:",IF(OR($J$87="Cogeração Qualificada",$J$87="Biomassa"),"Máquina Motriz (Motor/Turbina):",IF($J$87="Eólica","Altura da pá (m):",IF($J$87="Hidráulica","Nome do rio:",""))))</f>
        <v>Modelo dos Módulos:</v>
      </c>
      <c r="AI102" s="33"/>
      <c r="AJ102" s="34"/>
      <c r="AK102" s="34"/>
      <c r="AL102" s="34"/>
      <c r="AM102" s="34"/>
      <c r="AN102" s="34"/>
      <c r="AO102" s="34"/>
      <c r="AP102" s="34"/>
      <c r="AQ102" s="34"/>
      <c r="AS102" s="10"/>
    </row>
    <row r="103" spans="2:45" ht="3" customHeight="1" thickBot="1" x14ac:dyDescent="0.3">
      <c r="B103" s="3"/>
      <c r="W103" s="10"/>
      <c r="X103" s="3"/>
      <c r="AS103" s="10"/>
    </row>
    <row r="104" spans="2:45" x14ac:dyDescent="0.25">
      <c r="B104" s="3" t="str">
        <f>IF($J$87="Solar","Fabricante dos Módulos:",IF($J$87="Hidráulica","Nível Oper. Normal de Jusante (m):",IF(OR($J$87="Cogeração Qualificada",$J$87="Biomassa"),"Ciclo Termodinâmico (Aberto/Fechado):",IF($J$87="Eólica","Eixo do rotor:",""))))</f>
        <v>Fabricante dos Módulos:</v>
      </c>
      <c r="M104" s="33"/>
      <c r="N104" s="34"/>
      <c r="O104" s="34"/>
      <c r="P104" s="34"/>
      <c r="Q104" s="34"/>
      <c r="R104" s="34"/>
      <c r="S104" s="34"/>
      <c r="T104" s="34"/>
      <c r="U104" s="34"/>
      <c r="W104" s="10"/>
      <c r="X104" s="3" t="str">
        <f>IF($J$87="Solar","Fabricante dos Módulos:",IF($J$87="Hidráulica","Nível Oper. Normal de Jusante (m):",IF(OR($J$87="Cogeração Qualificada",$J$87="Biomassa"),"Ciclo Termodinâmico (Aberto/Fechado):",IF($J$87="Eólica","Eixo do rotor:",""))))</f>
        <v>Fabricante dos Módulos:</v>
      </c>
      <c r="AI104" s="33"/>
      <c r="AJ104" s="34"/>
      <c r="AK104" s="34"/>
      <c r="AL104" s="34"/>
      <c r="AM104" s="34"/>
      <c r="AN104" s="34"/>
      <c r="AO104" s="34"/>
      <c r="AP104" s="34"/>
      <c r="AQ104" s="34"/>
      <c r="AS104" s="10"/>
    </row>
    <row r="105" spans="2:45" ht="3" customHeight="1" thickBot="1" x14ac:dyDescent="0.3">
      <c r="B105" s="3"/>
      <c r="W105" s="10"/>
      <c r="X105" s="3"/>
      <c r="AS105" s="10"/>
    </row>
    <row r="106" spans="2:45" x14ac:dyDescent="0.25">
      <c r="B106" s="3" t="str">
        <f>IF($J$87="Solar","Quantidade de Inversores:",IF(OR($J$87="Cogeração Qualificada",$J$87="Biomassa"),"Nº do Despacho de qualificação:",IF($J$87="Eólica","Modelo dos Aerogeradores:",IF($J$87="Hidráulica","Nível Opera. Normal de Montante (m):",""))))</f>
        <v>Quantidade de Inversores:</v>
      </c>
      <c r="M106" s="33"/>
      <c r="N106" s="34"/>
      <c r="O106" s="34"/>
      <c r="P106" s="34"/>
      <c r="Q106" s="34"/>
      <c r="R106" s="34"/>
      <c r="S106" s="34"/>
      <c r="T106" s="34"/>
      <c r="U106" s="34"/>
      <c r="W106" s="10"/>
      <c r="X106" s="3" t="str">
        <f>IF($J$87="Solar","Quantidade de Inversores:",IF(OR($J$87="Cogeração Qualificada",$J$87="Biomassa"),"Nº do Despacho de qualificação:",IF($J$87="Eólica","Modelo dos Aerogeradores:",IF($J$87="Hidráulica","Nível Opera. Normal de Montante (m):",""))))</f>
        <v>Quantidade de Inversores:</v>
      </c>
      <c r="AI106" s="33"/>
      <c r="AJ106" s="34"/>
      <c r="AK106" s="34"/>
      <c r="AL106" s="34"/>
      <c r="AM106" s="34"/>
      <c r="AN106" s="34"/>
      <c r="AO106" s="34"/>
      <c r="AP106" s="34"/>
      <c r="AQ106" s="34"/>
      <c r="AS106" s="10"/>
    </row>
    <row r="107" spans="2:45" ht="3" customHeight="1" thickBot="1" x14ac:dyDescent="0.3">
      <c r="B107" s="3"/>
      <c r="W107" s="10"/>
      <c r="X107" s="3"/>
      <c r="AS107" s="10"/>
    </row>
    <row r="108" spans="2:45" x14ac:dyDescent="0.25">
      <c r="B108" s="3" t="str">
        <f>IF($J$87="Solar","Modelo dos Inversores:",IF($J$87="Hidráulica","Sub-bacia:",""))</f>
        <v>Modelo dos Inversores:</v>
      </c>
      <c r="M108" s="33"/>
      <c r="N108" s="34"/>
      <c r="O108" s="34"/>
      <c r="P108" s="34"/>
      <c r="Q108" s="34"/>
      <c r="R108" s="34"/>
      <c r="S108" s="34"/>
      <c r="T108" s="34"/>
      <c r="U108" s="34"/>
      <c r="W108" s="10"/>
      <c r="X108" s="3" t="str">
        <f>IF($J$87="Solar","Modelo dos Inversores:",IF($J$87="Hidráulica","Sub-bacia:",""))</f>
        <v>Modelo dos Inversores:</v>
      </c>
      <c r="AI108" s="33"/>
      <c r="AJ108" s="34"/>
      <c r="AK108" s="34"/>
      <c r="AL108" s="34"/>
      <c r="AM108" s="34"/>
      <c r="AN108" s="34"/>
      <c r="AO108" s="34"/>
      <c r="AP108" s="34"/>
      <c r="AQ108" s="34"/>
      <c r="AS108" s="10"/>
    </row>
    <row r="109" spans="2:45" ht="3" customHeight="1" thickBot="1" x14ac:dyDescent="0.3">
      <c r="B109" s="3"/>
      <c r="W109" s="10"/>
      <c r="X109" s="3"/>
      <c r="AS109" s="10"/>
    </row>
    <row r="110" spans="2:45" x14ac:dyDescent="0.25">
      <c r="B110" s="3" t="str">
        <f>IF($J$87="Solar","Fabricante dos Inversores:","")</f>
        <v>Fabricante dos Inversores:</v>
      </c>
      <c r="M110" s="33"/>
      <c r="N110" s="34"/>
      <c r="O110" s="34"/>
      <c r="P110" s="34"/>
      <c r="Q110" s="34"/>
      <c r="R110" s="34"/>
      <c r="S110" s="34"/>
      <c r="T110" s="34"/>
      <c r="U110" s="34"/>
      <c r="W110" s="10"/>
      <c r="X110" s="3" t="str">
        <f>IF($J$87="Solar","Fabricante dos Inversores:","")</f>
        <v>Fabricante dos Inversores:</v>
      </c>
      <c r="AI110" s="33"/>
      <c r="AJ110" s="34"/>
      <c r="AK110" s="34"/>
      <c r="AL110" s="34"/>
      <c r="AM110" s="34"/>
      <c r="AN110" s="34"/>
      <c r="AO110" s="34"/>
      <c r="AP110" s="34"/>
      <c r="AQ110" s="34"/>
      <c r="AS110" s="10"/>
    </row>
    <row r="111" spans="2:45" ht="3" customHeight="1" x14ac:dyDescent="0.25">
      <c r="B111" s="4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9"/>
      <c r="X111" s="4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9"/>
    </row>
    <row r="112" spans="2:45" ht="3" customHeight="1" x14ac:dyDescent="0.25"/>
    <row r="113" spans="2:45" x14ac:dyDescent="0.25">
      <c r="B113" s="38" t="s">
        <v>69</v>
      </c>
      <c r="C113" s="39"/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  <c r="AF113" s="39"/>
      <c r="AG113" s="39"/>
      <c r="AH113" s="39"/>
      <c r="AI113" s="39"/>
      <c r="AJ113" s="39"/>
      <c r="AK113" s="39"/>
      <c r="AL113" s="39"/>
      <c r="AM113" s="39"/>
      <c r="AN113" s="39"/>
      <c r="AO113" s="39"/>
      <c r="AP113" s="39"/>
      <c r="AQ113" s="39"/>
      <c r="AR113" s="39"/>
      <c r="AS113" s="40"/>
    </row>
    <row r="114" spans="2:45" ht="3" customHeight="1" x14ac:dyDescent="0.25">
      <c r="B114" s="1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8"/>
    </row>
    <row r="115" spans="2:45" x14ac:dyDescent="0.25">
      <c r="B115" s="3" t="s">
        <v>70</v>
      </c>
      <c r="AS115" s="10"/>
    </row>
    <row r="116" spans="2:45" ht="3" customHeight="1" x14ac:dyDescent="0.25">
      <c r="B116" s="3"/>
      <c r="AS116" s="10"/>
    </row>
    <row r="117" spans="2:45" x14ac:dyDescent="0.25">
      <c r="B117" s="3" t="s">
        <v>110</v>
      </c>
      <c r="AS117" s="10"/>
    </row>
    <row r="118" spans="2:45" ht="3" customHeight="1" x14ac:dyDescent="0.25">
      <c r="B118" s="3"/>
      <c r="AS118" s="10"/>
    </row>
    <row r="119" spans="2:45" x14ac:dyDescent="0.25">
      <c r="B119" s="41" t="s">
        <v>71</v>
      </c>
      <c r="C119" s="42"/>
      <c r="D119" s="42"/>
      <c r="E119" s="42"/>
      <c r="F119" s="42"/>
      <c r="G119" s="42"/>
      <c r="H119" s="42"/>
      <c r="I119" s="42"/>
      <c r="J119" s="42"/>
      <c r="K119" s="42"/>
      <c r="L119" s="42"/>
      <c r="M119" s="42"/>
      <c r="N119" s="42"/>
      <c r="O119" s="42"/>
      <c r="P119" s="42"/>
      <c r="Q119" s="42"/>
      <c r="R119" s="42"/>
      <c r="S119" s="42"/>
      <c r="T119" s="42"/>
      <c r="U119" s="42"/>
      <c r="V119" s="42"/>
      <c r="W119" s="42"/>
      <c r="X119" s="42"/>
      <c r="Y119" s="42"/>
      <c r="Z119" s="42"/>
      <c r="AA119" s="42"/>
      <c r="AB119" s="42"/>
      <c r="AC119" s="42"/>
      <c r="AD119" s="42"/>
      <c r="AE119" s="42"/>
      <c r="AF119" s="42"/>
      <c r="AG119" s="42"/>
      <c r="AH119" s="42"/>
      <c r="AI119" s="42"/>
      <c r="AJ119" s="42"/>
      <c r="AK119" s="42"/>
      <c r="AL119" s="42"/>
      <c r="AM119" s="42"/>
      <c r="AN119" s="42"/>
      <c r="AO119" s="42"/>
      <c r="AP119" s="42"/>
      <c r="AQ119" s="42"/>
      <c r="AR119" s="42"/>
      <c r="AS119" s="43"/>
    </row>
    <row r="120" spans="2:45" x14ac:dyDescent="0.25">
      <c r="B120" s="41"/>
      <c r="C120" s="42"/>
      <c r="D120" s="42"/>
      <c r="E120" s="42"/>
      <c r="F120" s="42"/>
      <c r="G120" s="42"/>
      <c r="H120" s="42"/>
      <c r="I120" s="42"/>
      <c r="J120" s="42"/>
      <c r="K120" s="42"/>
      <c r="L120" s="42"/>
      <c r="M120" s="42"/>
      <c r="N120" s="42"/>
      <c r="O120" s="42"/>
      <c r="P120" s="42"/>
      <c r="Q120" s="42"/>
      <c r="R120" s="42"/>
      <c r="S120" s="42"/>
      <c r="T120" s="42"/>
      <c r="U120" s="42"/>
      <c r="V120" s="42"/>
      <c r="W120" s="42"/>
      <c r="X120" s="42"/>
      <c r="Y120" s="42"/>
      <c r="Z120" s="42"/>
      <c r="AA120" s="42"/>
      <c r="AB120" s="42"/>
      <c r="AC120" s="42"/>
      <c r="AD120" s="42"/>
      <c r="AE120" s="42"/>
      <c r="AF120" s="42"/>
      <c r="AG120" s="42"/>
      <c r="AH120" s="42"/>
      <c r="AI120" s="42"/>
      <c r="AJ120" s="42"/>
      <c r="AK120" s="42"/>
      <c r="AL120" s="42"/>
      <c r="AM120" s="42"/>
      <c r="AN120" s="42"/>
      <c r="AO120" s="42"/>
      <c r="AP120" s="42"/>
      <c r="AQ120" s="42"/>
      <c r="AR120" s="42"/>
      <c r="AS120" s="43"/>
    </row>
    <row r="121" spans="2:45" ht="3" customHeight="1" x14ac:dyDescent="0.25">
      <c r="B121" s="3"/>
      <c r="AS121" s="10"/>
    </row>
    <row r="122" spans="2:45" x14ac:dyDescent="0.25">
      <c r="B122" s="3" t="s">
        <v>72</v>
      </c>
      <c r="AS122" s="10"/>
    </row>
    <row r="123" spans="2:45" ht="3" customHeight="1" x14ac:dyDescent="0.25">
      <c r="B123" s="3"/>
      <c r="AS123" s="10"/>
    </row>
    <row r="124" spans="2:45" x14ac:dyDescent="0.25">
      <c r="B124" s="41" t="s">
        <v>73</v>
      </c>
      <c r="C124" s="42"/>
      <c r="D124" s="42"/>
      <c r="E124" s="42"/>
      <c r="F124" s="42"/>
      <c r="G124" s="42"/>
      <c r="H124" s="42"/>
      <c r="I124" s="42"/>
      <c r="J124" s="42"/>
      <c r="K124" s="42"/>
      <c r="L124" s="42"/>
      <c r="M124" s="42"/>
      <c r="N124" s="42"/>
      <c r="O124" s="42"/>
      <c r="P124" s="42"/>
      <c r="Q124" s="42"/>
      <c r="R124" s="42"/>
      <c r="S124" s="42"/>
      <c r="T124" s="42"/>
      <c r="U124" s="42"/>
      <c r="V124" s="42"/>
      <c r="W124" s="42"/>
      <c r="X124" s="42"/>
      <c r="Y124" s="42"/>
      <c r="Z124" s="42"/>
      <c r="AA124" s="42"/>
      <c r="AB124" s="42"/>
      <c r="AC124" s="42"/>
      <c r="AD124" s="42"/>
      <c r="AE124" s="42"/>
      <c r="AF124" s="42"/>
      <c r="AG124" s="42"/>
      <c r="AH124" s="42"/>
      <c r="AI124" s="42"/>
      <c r="AJ124" s="42"/>
      <c r="AK124" s="42"/>
      <c r="AL124" s="42"/>
      <c r="AM124" s="42"/>
      <c r="AN124" s="42"/>
      <c r="AO124" s="42"/>
      <c r="AP124" s="42"/>
      <c r="AQ124" s="42"/>
      <c r="AR124" s="42"/>
      <c r="AS124" s="43"/>
    </row>
    <row r="125" spans="2:45" x14ac:dyDescent="0.25">
      <c r="B125" s="41"/>
      <c r="C125" s="42"/>
      <c r="D125" s="42"/>
      <c r="E125" s="42"/>
      <c r="F125" s="42"/>
      <c r="G125" s="42"/>
      <c r="H125" s="42"/>
      <c r="I125" s="42"/>
      <c r="J125" s="42"/>
      <c r="K125" s="42"/>
      <c r="L125" s="42"/>
      <c r="M125" s="42"/>
      <c r="N125" s="42"/>
      <c r="O125" s="42"/>
      <c r="P125" s="42"/>
      <c r="Q125" s="42"/>
      <c r="R125" s="42"/>
      <c r="S125" s="42"/>
      <c r="T125" s="42"/>
      <c r="U125" s="42"/>
      <c r="V125" s="42"/>
      <c r="W125" s="42"/>
      <c r="X125" s="42"/>
      <c r="Y125" s="42"/>
      <c r="Z125" s="42"/>
      <c r="AA125" s="42"/>
      <c r="AB125" s="42"/>
      <c r="AC125" s="42"/>
      <c r="AD125" s="42"/>
      <c r="AE125" s="42"/>
      <c r="AF125" s="42"/>
      <c r="AG125" s="42"/>
      <c r="AH125" s="42"/>
      <c r="AI125" s="42"/>
      <c r="AJ125" s="42"/>
      <c r="AK125" s="42"/>
      <c r="AL125" s="42"/>
      <c r="AM125" s="42"/>
      <c r="AN125" s="42"/>
      <c r="AO125" s="42"/>
      <c r="AP125" s="42"/>
      <c r="AQ125" s="42"/>
      <c r="AR125" s="42"/>
      <c r="AS125" s="43"/>
    </row>
    <row r="126" spans="2:45" ht="3" customHeight="1" x14ac:dyDescent="0.25">
      <c r="B126" s="3"/>
      <c r="AS126" s="10"/>
    </row>
    <row r="127" spans="2:45" ht="15" customHeight="1" x14ac:dyDescent="0.25">
      <c r="B127" s="3" t="s">
        <v>114</v>
      </c>
      <c r="AS127" s="10"/>
    </row>
    <row r="128" spans="2:45" ht="3" customHeight="1" x14ac:dyDescent="0.25">
      <c r="B128" s="3"/>
      <c r="AS128" s="10"/>
    </row>
    <row r="129" spans="2:45" ht="15" customHeight="1" x14ac:dyDescent="0.25">
      <c r="B129" s="41" t="s">
        <v>116</v>
      </c>
      <c r="C129" s="42"/>
      <c r="D129" s="42"/>
      <c r="E129" s="42"/>
      <c r="F129" s="42"/>
      <c r="G129" s="42"/>
      <c r="H129" s="42"/>
      <c r="I129" s="42"/>
      <c r="J129" s="42"/>
      <c r="K129" s="42"/>
      <c r="L129" s="42"/>
      <c r="M129" s="42"/>
      <c r="N129" s="42"/>
      <c r="O129" s="42"/>
      <c r="P129" s="42"/>
      <c r="Q129" s="42"/>
      <c r="R129" s="42"/>
      <c r="S129" s="42"/>
      <c r="T129" s="42"/>
      <c r="U129" s="42"/>
      <c r="V129" s="42"/>
      <c r="W129" s="42"/>
      <c r="X129" s="42"/>
      <c r="Y129" s="42"/>
      <c r="Z129" s="42"/>
      <c r="AA129" s="42"/>
      <c r="AB129" s="42"/>
      <c r="AC129" s="42"/>
      <c r="AD129" s="42"/>
      <c r="AE129" s="42"/>
      <c r="AF129" s="42"/>
      <c r="AG129" s="42"/>
      <c r="AH129" s="42"/>
      <c r="AI129" s="42"/>
      <c r="AJ129" s="42"/>
      <c r="AK129" s="42"/>
      <c r="AL129" s="42"/>
      <c r="AM129" s="42"/>
      <c r="AN129" s="42"/>
      <c r="AO129" s="42"/>
      <c r="AP129" s="42"/>
      <c r="AQ129" s="42"/>
      <c r="AR129" s="42"/>
      <c r="AS129" s="43"/>
    </row>
    <row r="130" spans="2:45" x14ac:dyDescent="0.25">
      <c r="B130" s="41"/>
      <c r="C130" s="42"/>
      <c r="D130" s="42"/>
      <c r="E130" s="42"/>
      <c r="F130" s="42"/>
      <c r="G130" s="42"/>
      <c r="H130" s="42"/>
      <c r="I130" s="42"/>
      <c r="J130" s="42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42"/>
      <c r="W130" s="42"/>
      <c r="X130" s="42"/>
      <c r="Y130" s="42"/>
      <c r="Z130" s="42"/>
      <c r="AA130" s="42"/>
      <c r="AB130" s="42"/>
      <c r="AC130" s="42"/>
      <c r="AD130" s="42"/>
      <c r="AE130" s="42"/>
      <c r="AF130" s="42"/>
      <c r="AG130" s="42"/>
      <c r="AH130" s="42"/>
      <c r="AI130" s="42"/>
      <c r="AJ130" s="42"/>
      <c r="AK130" s="42"/>
      <c r="AL130" s="42"/>
      <c r="AM130" s="42"/>
      <c r="AN130" s="42"/>
      <c r="AO130" s="42"/>
      <c r="AP130" s="42"/>
      <c r="AQ130" s="42"/>
      <c r="AR130" s="42"/>
      <c r="AS130" s="43"/>
    </row>
    <row r="131" spans="2:45" x14ac:dyDescent="0.25">
      <c r="B131" s="41"/>
      <c r="C131" s="42"/>
      <c r="D131" s="42"/>
      <c r="E131" s="42"/>
      <c r="F131" s="42"/>
      <c r="G131" s="42"/>
      <c r="H131" s="42"/>
      <c r="I131" s="42"/>
      <c r="J131" s="42"/>
      <c r="K131" s="42"/>
      <c r="L131" s="42"/>
      <c r="M131" s="42"/>
      <c r="N131" s="42"/>
      <c r="O131" s="42"/>
      <c r="P131" s="42"/>
      <c r="Q131" s="42"/>
      <c r="R131" s="42"/>
      <c r="S131" s="42"/>
      <c r="T131" s="42"/>
      <c r="U131" s="42"/>
      <c r="V131" s="42"/>
      <c r="W131" s="42"/>
      <c r="X131" s="42"/>
      <c r="Y131" s="42"/>
      <c r="Z131" s="42"/>
      <c r="AA131" s="42"/>
      <c r="AB131" s="42"/>
      <c r="AC131" s="42"/>
      <c r="AD131" s="42"/>
      <c r="AE131" s="42"/>
      <c r="AF131" s="42"/>
      <c r="AG131" s="42"/>
      <c r="AH131" s="42"/>
      <c r="AI131" s="42"/>
      <c r="AJ131" s="42"/>
      <c r="AK131" s="42"/>
      <c r="AL131" s="42"/>
      <c r="AM131" s="42"/>
      <c r="AN131" s="42"/>
      <c r="AO131" s="42"/>
      <c r="AP131" s="42"/>
      <c r="AQ131" s="42"/>
      <c r="AR131" s="42"/>
      <c r="AS131" s="43"/>
    </row>
    <row r="132" spans="2:45" x14ac:dyDescent="0.25">
      <c r="B132" s="41"/>
      <c r="C132" s="42"/>
      <c r="D132" s="42"/>
      <c r="E132" s="42"/>
      <c r="F132" s="42"/>
      <c r="G132" s="42"/>
      <c r="H132" s="42"/>
      <c r="I132" s="42"/>
      <c r="J132" s="42"/>
      <c r="K132" s="42"/>
      <c r="L132" s="42"/>
      <c r="M132" s="42"/>
      <c r="N132" s="42"/>
      <c r="O132" s="42"/>
      <c r="P132" s="42"/>
      <c r="Q132" s="42"/>
      <c r="R132" s="42"/>
      <c r="S132" s="42"/>
      <c r="T132" s="42"/>
      <c r="U132" s="42"/>
      <c r="V132" s="42"/>
      <c r="W132" s="42"/>
      <c r="X132" s="42"/>
      <c r="Y132" s="42"/>
      <c r="Z132" s="42"/>
      <c r="AA132" s="42"/>
      <c r="AB132" s="42"/>
      <c r="AC132" s="42"/>
      <c r="AD132" s="42"/>
      <c r="AE132" s="42"/>
      <c r="AF132" s="42"/>
      <c r="AG132" s="42"/>
      <c r="AH132" s="42"/>
      <c r="AI132" s="42"/>
      <c r="AJ132" s="42"/>
      <c r="AK132" s="42"/>
      <c r="AL132" s="42"/>
      <c r="AM132" s="42"/>
      <c r="AN132" s="42"/>
      <c r="AO132" s="42"/>
      <c r="AP132" s="42"/>
      <c r="AQ132" s="42"/>
      <c r="AR132" s="42"/>
      <c r="AS132" s="43"/>
    </row>
    <row r="133" spans="2:45" x14ac:dyDescent="0.25">
      <c r="B133" s="41"/>
      <c r="C133" s="42"/>
      <c r="D133" s="42"/>
      <c r="E133" s="42"/>
      <c r="F133" s="42"/>
      <c r="G133" s="42"/>
      <c r="H133" s="42"/>
      <c r="I133" s="42"/>
      <c r="J133" s="42"/>
      <c r="K133" s="42"/>
      <c r="L133" s="42"/>
      <c r="M133" s="42"/>
      <c r="N133" s="42"/>
      <c r="O133" s="42"/>
      <c r="P133" s="42"/>
      <c r="Q133" s="42"/>
      <c r="R133" s="42"/>
      <c r="S133" s="42"/>
      <c r="T133" s="42"/>
      <c r="U133" s="42"/>
      <c r="V133" s="42"/>
      <c r="W133" s="42"/>
      <c r="X133" s="42"/>
      <c r="Y133" s="42"/>
      <c r="Z133" s="42"/>
      <c r="AA133" s="42"/>
      <c r="AB133" s="42"/>
      <c r="AC133" s="42"/>
      <c r="AD133" s="42"/>
      <c r="AE133" s="42"/>
      <c r="AF133" s="42"/>
      <c r="AG133" s="42"/>
      <c r="AH133" s="42"/>
      <c r="AI133" s="42"/>
      <c r="AJ133" s="42"/>
      <c r="AK133" s="42"/>
      <c r="AL133" s="42"/>
      <c r="AM133" s="42"/>
      <c r="AN133" s="42"/>
      <c r="AO133" s="42"/>
      <c r="AP133" s="42"/>
      <c r="AQ133" s="42"/>
      <c r="AR133" s="42"/>
      <c r="AS133" s="43"/>
    </row>
    <row r="134" spans="2:45" x14ac:dyDescent="0.25">
      <c r="B134" s="41"/>
      <c r="C134" s="42"/>
      <c r="D134" s="42"/>
      <c r="E134" s="42"/>
      <c r="F134" s="42"/>
      <c r="G134" s="42"/>
      <c r="H134" s="42"/>
      <c r="I134" s="42"/>
      <c r="J134" s="42"/>
      <c r="K134" s="42"/>
      <c r="L134" s="42"/>
      <c r="M134" s="42"/>
      <c r="N134" s="42"/>
      <c r="O134" s="42"/>
      <c r="P134" s="42"/>
      <c r="Q134" s="42"/>
      <c r="R134" s="42"/>
      <c r="S134" s="42"/>
      <c r="T134" s="42"/>
      <c r="U134" s="42"/>
      <c r="V134" s="42"/>
      <c r="W134" s="42"/>
      <c r="X134" s="42"/>
      <c r="Y134" s="42"/>
      <c r="Z134" s="42"/>
      <c r="AA134" s="42"/>
      <c r="AB134" s="42"/>
      <c r="AC134" s="42"/>
      <c r="AD134" s="42"/>
      <c r="AE134" s="42"/>
      <c r="AF134" s="42"/>
      <c r="AG134" s="42"/>
      <c r="AH134" s="42"/>
      <c r="AI134" s="42"/>
      <c r="AJ134" s="42"/>
      <c r="AK134" s="42"/>
      <c r="AL134" s="42"/>
      <c r="AM134" s="42"/>
      <c r="AN134" s="42"/>
      <c r="AO134" s="42"/>
      <c r="AP134" s="42"/>
      <c r="AQ134" s="42"/>
      <c r="AR134" s="42"/>
      <c r="AS134" s="43"/>
    </row>
    <row r="135" spans="2:45" ht="3" customHeight="1" x14ac:dyDescent="0.25">
      <c r="B135" s="19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20"/>
      <c r="AC135" s="20"/>
      <c r="AD135" s="20"/>
      <c r="AE135" s="20"/>
      <c r="AF135" s="20"/>
      <c r="AG135" s="20"/>
      <c r="AH135" s="20"/>
      <c r="AI135" s="20"/>
      <c r="AJ135" s="20"/>
      <c r="AK135" s="20"/>
      <c r="AL135" s="20"/>
      <c r="AM135" s="20"/>
      <c r="AN135" s="20"/>
      <c r="AO135" s="20"/>
      <c r="AP135" s="20"/>
      <c r="AQ135" s="20"/>
      <c r="AR135" s="20"/>
      <c r="AS135" s="21"/>
    </row>
    <row r="136" spans="2:45" ht="3" customHeight="1" x14ac:dyDescent="0.25"/>
    <row r="137" spans="2:45" x14ac:dyDescent="0.25">
      <c r="B137" s="38" t="s">
        <v>75</v>
      </c>
      <c r="C137" s="39"/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F137" s="39"/>
      <c r="AG137" s="39"/>
      <c r="AH137" s="39"/>
      <c r="AI137" s="39"/>
      <c r="AJ137" s="39"/>
      <c r="AK137" s="39"/>
      <c r="AL137" s="39"/>
      <c r="AM137" s="39"/>
      <c r="AN137" s="39"/>
      <c r="AO137" s="39"/>
      <c r="AP137" s="39"/>
      <c r="AQ137" s="39"/>
      <c r="AR137" s="39"/>
      <c r="AS137" s="40"/>
    </row>
    <row r="138" spans="2:45" ht="3" customHeight="1" x14ac:dyDescent="0.25">
      <c r="B138" s="1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8"/>
    </row>
    <row r="139" spans="2:45" x14ac:dyDescent="0.25">
      <c r="B139" s="3" t="s">
        <v>76</v>
      </c>
      <c r="AS139" s="10"/>
    </row>
    <row r="140" spans="2:45" ht="3" customHeight="1" x14ac:dyDescent="0.25">
      <c r="B140" s="3"/>
      <c r="AS140" s="10"/>
    </row>
    <row r="141" spans="2:45" x14ac:dyDescent="0.25">
      <c r="B141" s="41" t="s">
        <v>77</v>
      </c>
      <c r="C141" s="42"/>
      <c r="D141" s="42"/>
      <c r="E141" s="42"/>
      <c r="F141" s="42"/>
      <c r="G141" s="42"/>
      <c r="H141" s="42"/>
      <c r="I141" s="42"/>
      <c r="J141" s="42"/>
      <c r="K141" s="42"/>
      <c r="L141" s="42"/>
      <c r="M141" s="42"/>
      <c r="N141" s="42"/>
      <c r="O141" s="42"/>
      <c r="P141" s="42"/>
      <c r="Q141" s="42"/>
      <c r="R141" s="42"/>
      <c r="S141" s="42"/>
      <c r="T141" s="42"/>
      <c r="U141" s="42"/>
      <c r="V141" s="42"/>
      <c r="W141" s="42"/>
      <c r="X141" s="42"/>
      <c r="Y141" s="42"/>
      <c r="Z141" s="42"/>
      <c r="AA141" s="42"/>
      <c r="AB141" s="42"/>
      <c r="AC141" s="42"/>
      <c r="AD141" s="42"/>
      <c r="AE141" s="42"/>
      <c r="AF141" s="42"/>
      <c r="AG141" s="42"/>
      <c r="AH141" s="42"/>
      <c r="AI141" s="42"/>
      <c r="AJ141" s="42"/>
      <c r="AK141" s="42"/>
      <c r="AL141" s="42"/>
      <c r="AM141" s="42"/>
      <c r="AN141" s="42"/>
      <c r="AO141" s="42"/>
      <c r="AP141" s="42"/>
      <c r="AQ141" s="42"/>
      <c r="AR141" s="42"/>
      <c r="AS141" s="43"/>
    </row>
    <row r="142" spans="2:45" x14ac:dyDescent="0.25">
      <c r="B142" s="41"/>
      <c r="C142" s="42"/>
      <c r="D142" s="42"/>
      <c r="E142" s="42"/>
      <c r="F142" s="42"/>
      <c r="G142" s="42"/>
      <c r="H142" s="42"/>
      <c r="I142" s="42"/>
      <c r="J142" s="42"/>
      <c r="K142" s="42"/>
      <c r="L142" s="42"/>
      <c r="M142" s="42"/>
      <c r="N142" s="42"/>
      <c r="O142" s="42"/>
      <c r="P142" s="42"/>
      <c r="Q142" s="42"/>
      <c r="R142" s="42"/>
      <c r="S142" s="42"/>
      <c r="T142" s="42"/>
      <c r="U142" s="42"/>
      <c r="V142" s="42"/>
      <c r="W142" s="42"/>
      <c r="X142" s="42"/>
      <c r="Y142" s="42"/>
      <c r="Z142" s="42"/>
      <c r="AA142" s="42"/>
      <c r="AB142" s="42"/>
      <c r="AC142" s="42"/>
      <c r="AD142" s="42"/>
      <c r="AE142" s="42"/>
      <c r="AF142" s="42"/>
      <c r="AG142" s="42"/>
      <c r="AH142" s="42"/>
      <c r="AI142" s="42"/>
      <c r="AJ142" s="42"/>
      <c r="AK142" s="42"/>
      <c r="AL142" s="42"/>
      <c r="AM142" s="42"/>
      <c r="AN142" s="42"/>
      <c r="AO142" s="42"/>
      <c r="AP142" s="42"/>
      <c r="AQ142" s="42"/>
      <c r="AR142" s="42"/>
      <c r="AS142" s="43"/>
    </row>
    <row r="143" spans="2:45" ht="3" customHeight="1" x14ac:dyDescent="0.25">
      <c r="B143" s="3"/>
      <c r="AS143" s="10"/>
    </row>
    <row r="144" spans="2:45" x14ac:dyDescent="0.25">
      <c r="B144" s="41" t="s">
        <v>80</v>
      </c>
      <c r="C144" s="42"/>
      <c r="D144" s="42"/>
      <c r="E144" s="42"/>
      <c r="F144" s="42"/>
      <c r="G144" s="42"/>
      <c r="H144" s="42"/>
      <c r="I144" s="42"/>
      <c r="J144" s="42"/>
      <c r="K144" s="42"/>
      <c r="L144" s="42"/>
      <c r="M144" s="42"/>
      <c r="N144" s="42"/>
      <c r="O144" s="42"/>
      <c r="P144" s="42"/>
      <c r="Q144" s="42"/>
      <c r="R144" s="42"/>
      <c r="S144" s="42"/>
      <c r="T144" s="42"/>
      <c r="U144" s="42"/>
      <c r="V144" s="42"/>
      <c r="W144" s="42"/>
      <c r="X144" s="42"/>
      <c r="Y144" s="42"/>
      <c r="Z144" s="42"/>
      <c r="AA144" s="42"/>
      <c r="AB144" s="42"/>
      <c r="AC144" s="42"/>
      <c r="AD144" s="42"/>
      <c r="AE144" s="42"/>
      <c r="AF144" s="42"/>
      <c r="AG144" s="42"/>
      <c r="AH144" s="42"/>
      <c r="AI144" s="42"/>
      <c r="AJ144" s="42"/>
      <c r="AK144" s="42"/>
      <c r="AL144" s="42"/>
      <c r="AM144" s="42"/>
      <c r="AN144" s="42"/>
      <c r="AO144" s="42"/>
      <c r="AP144" s="42"/>
      <c r="AQ144" s="42"/>
      <c r="AR144" s="42"/>
      <c r="AS144" s="43"/>
    </row>
    <row r="145" spans="2:45" x14ac:dyDescent="0.25">
      <c r="B145" s="41"/>
      <c r="C145" s="42"/>
      <c r="D145" s="42"/>
      <c r="E145" s="42"/>
      <c r="F145" s="42"/>
      <c r="G145" s="42"/>
      <c r="H145" s="42"/>
      <c r="I145" s="42"/>
      <c r="J145" s="42"/>
      <c r="K145" s="42"/>
      <c r="L145" s="42"/>
      <c r="M145" s="42"/>
      <c r="N145" s="42"/>
      <c r="O145" s="42"/>
      <c r="P145" s="42"/>
      <c r="Q145" s="42"/>
      <c r="R145" s="42"/>
      <c r="S145" s="42"/>
      <c r="T145" s="42"/>
      <c r="U145" s="42"/>
      <c r="V145" s="42"/>
      <c r="W145" s="42"/>
      <c r="X145" s="42"/>
      <c r="Y145" s="42"/>
      <c r="Z145" s="42"/>
      <c r="AA145" s="42"/>
      <c r="AB145" s="42"/>
      <c r="AC145" s="42"/>
      <c r="AD145" s="42"/>
      <c r="AE145" s="42"/>
      <c r="AF145" s="42"/>
      <c r="AG145" s="42"/>
      <c r="AH145" s="42"/>
      <c r="AI145" s="42"/>
      <c r="AJ145" s="42"/>
      <c r="AK145" s="42"/>
      <c r="AL145" s="42"/>
      <c r="AM145" s="42"/>
      <c r="AN145" s="42"/>
      <c r="AO145" s="42"/>
      <c r="AP145" s="42"/>
      <c r="AQ145" s="42"/>
      <c r="AR145" s="42"/>
      <c r="AS145" s="43"/>
    </row>
    <row r="146" spans="2:45" ht="3" customHeight="1" x14ac:dyDescent="0.25">
      <c r="B146" s="3"/>
      <c r="AS146" s="10"/>
    </row>
    <row r="147" spans="2:45" x14ac:dyDescent="0.25">
      <c r="B147" s="18" t="s">
        <v>79</v>
      </c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V147" s="16" t="s">
        <v>78</v>
      </c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6"/>
      <c r="AL147" s="16"/>
      <c r="AM147" s="16"/>
      <c r="AN147" s="16"/>
      <c r="AO147" s="16"/>
      <c r="AP147" s="16"/>
      <c r="AQ147" s="16"/>
      <c r="AR147" s="16"/>
      <c r="AS147" s="23"/>
    </row>
    <row r="148" spans="2:45" ht="15.75" thickBot="1" x14ac:dyDescent="0.3">
      <c r="B148" s="15"/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  <c r="AG148" s="22"/>
      <c r="AH148" s="22"/>
      <c r="AI148" s="22"/>
      <c r="AJ148" s="22"/>
      <c r="AK148" s="22"/>
      <c r="AL148" s="22"/>
      <c r="AM148" s="22"/>
      <c r="AN148" s="22"/>
      <c r="AO148" s="22"/>
      <c r="AP148" s="22"/>
      <c r="AQ148" s="22"/>
      <c r="AR148" s="22"/>
      <c r="AS148" s="24"/>
    </row>
    <row r="149" spans="2:45" x14ac:dyDescent="0.25">
      <c r="B149" s="15"/>
      <c r="C149" s="35"/>
      <c r="D149" s="36"/>
      <c r="E149" s="36"/>
      <c r="F149" s="36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7"/>
      <c r="AL149" s="17"/>
      <c r="AM149" s="17"/>
      <c r="AN149" s="17"/>
      <c r="AO149" s="17"/>
      <c r="AP149" s="17"/>
      <c r="AQ149" s="17"/>
      <c r="AR149" s="17"/>
      <c r="AS149" s="25"/>
    </row>
    <row r="150" spans="2:45" x14ac:dyDescent="0.25">
      <c r="B150" s="4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9"/>
    </row>
  </sheetData>
  <sheetProtection algorithmName="SHA-512" hashValue="QqKfPT1ncPKkNeoN0R2yLGkfSWW6fRV2N7piJCFv46dTA+krK2MkeKqAbPhu0Jc5FuIN56NVF6dj4X0XF5TGgg==" saltValue="ynOhCzGnodzmWv+G5yHvFw==" spinCount="100000" sheet="1" objects="1" scenarios="1"/>
  <mergeCells count="89">
    <mergeCell ref="B137:AS137"/>
    <mergeCell ref="B141:AS142"/>
    <mergeCell ref="C149:T149"/>
    <mergeCell ref="B144:AS145"/>
    <mergeCell ref="B129:AS134"/>
    <mergeCell ref="B113:AS113"/>
    <mergeCell ref="B119:AS120"/>
    <mergeCell ref="B124:AS125"/>
    <mergeCell ref="M92:U92"/>
    <mergeCell ref="B91:K92"/>
    <mergeCell ref="X91:AG92"/>
    <mergeCell ref="AI92:AQ92"/>
    <mergeCell ref="M106:U106"/>
    <mergeCell ref="M108:U108"/>
    <mergeCell ref="M110:U110"/>
    <mergeCell ref="AI96:AQ96"/>
    <mergeCell ref="AI98:AQ98"/>
    <mergeCell ref="AI100:AQ100"/>
    <mergeCell ref="AI102:AQ102"/>
    <mergeCell ref="AI104:AQ104"/>
    <mergeCell ref="AI106:AQ106"/>
    <mergeCell ref="AI108:AQ108"/>
    <mergeCell ref="AI110:AQ110"/>
    <mergeCell ref="M96:U96"/>
    <mergeCell ref="M98:U98"/>
    <mergeCell ref="M100:U100"/>
    <mergeCell ref="M102:U102"/>
    <mergeCell ref="M104:U104"/>
    <mergeCell ref="B85:AS85"/>
    <mergeCell ref="B94:L94"/>
    <mergeCell ref="M94:U94"/>
    <mergeCell ref="X94:AH94"/>
    <mergeCell ref="AI94:AQ94"/>
    <mergeCell ref="J87:R87"/>
    <mergeCell ref="R59:T59"/>
    <mergeCell ref="Y59:AA59"/>
    <mergeCell ref="R65:Z65"/>
    <mergeCell ref="AE65:AM65"/>
    <mergeCell ref="V67:X67"/>
    <mergeCell ref="AH67:AJ67"/>
    <mergeCell ref="R62:T62"/>
    <mergeCell ref="Y62:AA62"/>
    <mergeCell ref="I49:K49"/>
    <mergeCell ref="P49:R49"/>
    <mergeCell ref="R54:AR56"/>
    <mergeCell ref="R52:T52"/>
    <mergeCell ref="Y52:AA52"/>
    <mergeCell ref="I43:K43"/>
    <mergeCell ref="P43:R43"/>
    <mergeCell ref="I45:Q45"/>
    <mergeCell ref="V45:AD45"/>
    <mergeCell ref="I47:Q47"/>
    <mergeCell ref="V47:AD47"/>
    <mergeCell ref="L2:AS4"/>
    <mergeCell ref="L5:AS5"/>
    <mergeCell ref="B16:AS16"/>
    <mergeCell ref="B7:AS7"/>
    <mergeCell ref="O18:S18"/>
    <mergeCell ref="AC18:AG18"/>
    <mergeCell ref="AI13:AK13"/>
    <mergeCell ref="Z20:AD20"/>
    <mergeCell ref="G22:Z22"/>
    <mergeCell ref="AG22:AM22"/>
    <mergeCell ref="I35:Q35"/>
    <mergeCell ref="V33:AD33"/>
    <mergeCell ref="V35:AD35"/>
    <mergeCell ref="B25:AS25"/>
    <mergeCell ref="B26:AS26"/>
    <mergeCell ref="P29:R29"/>
    <mergeCell ref="I29:K29"/>
    <mergeCell ref="I31:K31"/>
    <mergeCell ref="P31:R31"/>
    <mergeCell ref="J20:N20"/>
    <mergeCell ref="I41:K41"/>
    <mergeCell ref="P41:R41"/>
    <mergeCell ref="I37:K37"/>
    <mergeCell ref="P37:R37"/>
    <mergeCell ref="I33:Q33"/>
    <mergeCell ref="C80:AR80"/>
    <mergeCell ref="C81:AR81"/>
    <mergeCell ref="C82:AR82"/>
    <mergeCell ref="C79:AR79"/>
    <mergeCell ref="B69:AS69"/>
    <mergeCell ref="U71:X71"/>
    <mergeCell ref="AN71:AQ71"/>
    <mergeCell ref="U73:X73"/>
    <mergeCell ref="AN73:AQ73"/>
    <mergeCell ref="U75:X75"/>
    <mergeCell ref="AN75:AQ75"/>
  </mergeCells>
  <conditionalFormatting sqref="C75:AR75">
    <cfRule type="expression" dxfId="3" priority="5">
      <formula>$AH$67=2</formula>
    </cfRule>
  </conditionalFormatting>
  <dataValidations xWindow="682" yWindow="635" count="2">
    <dataValidation type="whole" operator="greaterThan" allowBlank="1" showInputMessage="1" showErrorMessage="1" prompt="Apenas números" sqref="AG22:AM23" xr:uid="{FC411B13-2832-4B68-B7E0-2D589A28E2D1}">
      <formula1>0</formula1>
    </dataValidation>
    <dataValidation allowBlank="1" showInputMessage="1" showErrorMessage="1" promptTitle="Assin. do Consumidor/Responsável" prompt="Neste campo deve conter uma assinatura de próprio punho ou uma assinatura digital com certificação válida." sqref="V149:AS149" xr:uid="{6A1D0E78-226A-4B12-A6A6-768A74FDDD47}"/>
  </dataValidations>
  <pageMargins left="0.7" right="0.7" top="0.75" bottom="0.75" header="0.3" footer="0.3"/>
  <pageSetup scale="72" orientation="portrait" r:id="rId1"/>
  <headerFooter>
    <oddFooter>&amp;R_x000D_&amp;1#&amp;"Calibri"&amp;10&amp;K000000 Classificação: Direcionado</oddFooter>
  </headerFooter>
  <rowBreaks count="1" manualBreakCount="1">
    <brk id="83" max="45" man="1"/>
  </rowBreaks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7" id="{B8780575-E8E9-4CA0-BC85-AC99C45B9365}">
            <xm:f>$AM$18&lt;&gt;Dados!$A$17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B26:AS68 B69 B70:AS70 B71:T71 Z71:AM71 AS71 B72:AS72 B73:T73 Z73:AM73 AS73 B74:AS74 B75:T75 Z75:AM75 AS75</xm:sqref>
        </x14:conditionalFormatting>
        <x14:conditionalFormatting xmlns:xm="http://schemas.microsoft.com/office/excel/2006/main">
          <x14:cfRule type="expression" priority="2" id="{6A1718CD-4916-454A-896C-1FEED07AEEDC}">
            <xm:f>AND($C$11=Dados!$B$6,$C$13=Dados!$B$6)</xm:f>
            <x14:dxf>
              <fill>
                <patternFill>
                  <bgColor rgb="FFFF0000"/>
                </patternFill>
              </fill>
            </x14:dxf>
          </x14:cfRule>
          <xm:sqref>C11</xm:sqref>
        </x14:conditionalFormatting>
        <x14:conditionalFormatting xmlns:xm="http://schemas.microsoft.com/office/excel/2006/main">
          <x14:cfRule type="expression" priority="1" id="{F00E0554-B6C2-4064-8921-DF0AFBF99C01}">
            <xm:f>AND($C$11=Dados!$B$6,$C$13=Dados!$B$6)</xm:f>
            <x14:dxf>
              <fill>
                <patternFill>
                  <bgColor rgb="FFFF0000"/>
                </patternFill>
              </fill>
            </x14:dxf>
          </x14:cfRule>
          <xm:sqref>C13</xm:sqref>
        </x14:conditionalFormatting>
        <x14:conditionalFormatting xmlns:xm="http://schemas.microsoft.com/office/excel/2006/main">
          <x14:cfRule type="expression" priority="4" id="{4A122A02-F85F-4D44-93C4-C62D79B69FDA}">
            <xm:f>$AE$65:$AM$65&lt;&gt;Dados!$A$53</xm:f>
            <x14:dxf>
              <font>
                <color theme="0"/>
              </font>
              <fill>
                <patternFill>
                  <fgColor theme="0"/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C70:AR75</xm:sqref>
        </x14:conditionalFormatting>
        <x14:conditionalFormatting xmlns:xm="http://schemas.microsoft.com/office/excel/2006/main">
          <x14:cfRule type="expression" priority="11" id="{287B29FB-83B5-492F-B353-B968CDD917B5}">
            <xm:f>$R$65&lt;&gt;Dados!$A$53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V66:X67</xm:sqref>
        </x14:conditionalFormatting>
        <x14:conditionalFormatting xmlns:xm="http://schemas.microsoft.com/office/excel/2006/main">
          <x14:cfRule type="expression" priority="10" id="{38DFB929-0FFC-4858-9DCF-C3AFE9A26689}">
            <xm:f>$AE$65&lt;&gt;Dados!$A$53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AH66:AJ67</xm:sqref>
        </x14:conditionalFormatting>
        <x14:conditionalFormatting xmlns:xm="http://schemas.microsoft.com/office/excel/2006/main">
          <x14:cfRule type="expression" priority="3" id="{E61BD36D-19F6-44C1-99F8-D6DF0F038A1B}">
            <xm:f>$C$13=Dados!$B$5</xm:f>
            <x14:dxf>
              <font>
                <color theme="0"/>
              </font>
              <fill>
                <patternFill>
                  <fgColor theme="0"/>
                  <bgColor theme="0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AI13:AK13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xWindow="682" yWindow="635" count="12">
        <x14:dataValidation type="list" allowBlank="1" showInputMessage="1" showErrorMessage="1" xr:uid="{A74B9D2C-3C38-4371-BAB2-AA7AA034FD30}">
          <x14:formula1>
            <xm:f>Dados!$A$13:$A$14</xm:f>
          </x14:formula1>
          <xm:sqref>AC18:AG18</xm:sqref>
        </x14:dataValidation>
        <x14:dataValidation type="list" allowBlank="1" showInputMessage="1" showErrorMessage="1" xr:uid="{F0DAE1AA-7212-4652-9B3E-C26525518763}">
          <x14:formula1>
            <xm:f>Dados!$D$20:$D$22</xm:f>
          </x14:formula1>
          <xm:sqref>Z20:AD20</xm:sqref>
        </x14:dataValidation>
        <x14:dataValidation type="list" allowBlank="1" showInputMessage="1" showErrorMessage="1" xr:uid="{08FB909C-6759-446F-AD81-3FBBD3246D31}">
          <x14:formula1>
            <xm:f>Dados!$A$36:$A$40</xm:f>
          </x14:formula1>
          <xm:sqref>R52:T52</xm:sqref>
        </x14:dataValidation>
        <x14:dataValidation type="list" allowBlank="1" showInputMessage="1" showErrorMessage="1" xr:uid="{4D8F14CE-4D7D-4849-BBD2-719A839F671A}">
          <x14:formula1>
            <xm:f>Dados!$B$36:$B$37</xm:f>
          </x14:formula1>
          <xm:sqref>Y52:AA52</xm:sqref>
        </x14:dataValidation>
        <x14:dataValidation type="list" allowBlank="1" showInputMessage="1" showErrorMessage="1" xr:uid="{62F3E91C-35EF-49EC-871B-4274BFD2A667}">
          <x14:formula1>
            <xm:f>Dados!$A$43:$A$44</xm:f>
          </x14:formula1>
          <xm:sqref>Y59:AA61 R59:T61 R63:T63 Y63:AA63</xm:sqref>
        </x14:dataValidation>
        <x14:dataValidation type="list" allowBlank="1" showInputMessage="1" showErrorMessage="1" xr:uid="{C20E3C21-BAAA-4D3A-BE1D-2B307B28F17A}">
          <x14:formula1>
            <xm:f>Dados!$A$52:$A$53</xm:f>
          </x14:formula1>
          <xm:sqref>R65:Z65 AE65:AM65</xm:sqref>
        </x14:dataValidation>
        <x14:dataValidation type="list" allowBlank="1" showInputMessage="1" showErrorMessage="1" xr:uid="{D01D3986-F132-402C-92D6-5F01CC6EFE3C}">
          <x14:formula1>
            <xm:f>Dados!$A$56:$A$60</xm:f>
          </x14:formula1>
          <xm:sqref>J87:R87</xm:sqref>
        </x14:dataValidation>
        <x14:dataValidation type="list" allowBlank="1" showInputMessage="1" showErrorMessage="1" xr:uid="{2EE4B0D4-3639-4762-B096-569653F57D50}">
          <x14:formula1>
            <xm:f>Dados!$A$8:$A$9</xm:f>
          </x14:formula1>
          <xm:sqref>AH14:AJ14</xm:sqref>
        </x14:dataValidation>
        <x14:dataValidation type="list" allowBlank="1" showInputMessage="1" showErrorMessage="1" xr:uid="{51757EC4-46BB-4252-AB8A-9B899FFFAEEC}">
          <x14:formula1>
            <xm:f>Dados!$A$47:$A$49</xm:f>
          </x14:formula1>
          <xm:sqref>R62:T62 Y62:AA62</xm:sqref>
        </x14:dataValidation>
        <x14:dataValidation type="list" allowBlank="1" showInputMessage="1" showErrorMessage="1" xr:uid="{C29667E4-1DAC-4507-8E9F-7FC41D2018A6}">
          <x14:formula1>
            <xm:f>Dados!$B$5:$B$6</xm:f>
          </x14:formula1>
          <xm:sqref>C11 C13</xm:sqref>
        </x14:dataValidation>
        <x14:dataValidation type="list" allowBlank="1" showInputMessage="1" showErrorMessage="1" xr:uid="{27A586CC-F670-47FB-A378-A945495EAA1C}">
          <x14:formula1>
            <xm:f>Dados!$A$8:$A$10</xm:f>
          </x14:formula1>
          <xm:sqref>AI13:AK13</xm:sqref>
        </x14:dataValidation>
        <x14:dataValidation type="list" allowBlank="1" showInputMessage="1" showErrorMessage="1" xr:uid="{7DA00E94-78B5-4217-A1FA-19CB7D2216EE}">
          <x14:formula1>
            <xm:f>Dados!$A$2:$A$3</xm:f>
          </x14:formula1>
          <xm:sqref>B14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CEB93-7069-427B-B083-50E3DC1E8234}">
  <dimension ref="A1:A26"/>
  <sheetViews>
    <sheetView showGridLines="0" showRowColHeaders="0" workbookViewId="0"/>
  </sheetViews>
  <sheetFormatPr defaultRowHeight="15" x14ac:dyDescent="0.25"/>
  <cols>
    <col min="1" max="1" width="109.140625" customWidth="1"/>
  </cols>
  <sheetData>
    <row r="1" spans="1:1" x14ac:dyDescent="0.25">
      <c r="A1" s="26" t="s">
        <v>1</v>
      </c>
    </row>
    <row r="2" spans="1:1" ht="30" x14ac:dyDescent="0.25">
      <c r="A2" s="27" t="s">
        <v>81</v>
      </c>
    </row>
    <row r="3" spans="1:1" x14ac:dyDescent="0.25">
      <c r="A3" s="28" t="s">
        <v>82</v>
      </c>
    </row>
    <row r="4" spans="1:1" x14ac:dyDescent="0.25">
      <c r="A4" s="28" t="s">
        <v>83</v>
      </c>
    </row>
    <row r="5" spans="1:1" x14ac:dyDescent="0.25">
      <c r="A5" s="27" t="s">
        <v>84</v>
      </c>
    </row>
    <row r="6" spans="1:1" x14ac:dyDescent="0.25">
      <c r="A6" s="27" t="s">
        <v>85</v>
      </c>
    </row>
    <row r="7" spans="1:1" ht="30" x14ac:dyDescent="0.25">
      <c r="A7" s="27" t="s">
        <v>86</v>
      </c>
    </row>
    <row r="8" spans="1:1" x14ac:dyDescent="0.25">
      <c r="A8" s="27" t="s">
        <v>87</v>
      </c>
    </row>
    <row r="9" spans="1:1" x14ac:dyDescent="0.25">
      <c r="A9" s="27" t="s">
        <v>88</v>
      </c>
    </row>
    <row r="10" spans="1:1" x14ac:dyDescent="0.25">
      <c r="A10" s="27" t="s">
        <v>89</v>
      </c>
    </row>
    <row r="11" spans="1:1" ht="30" x14ac:dyDescent="0.25">
      <c r="A11" s="27" t="s">
        <v>90</v>
      </c>
    </row>
    <row r="12" spans="1:1" ht="30" x14ac:dyDescent="0.25">
      <c r="A12" s="27" t="s">
        <v>91</v>
      </c>
    </row>
    <row r="13" spans="1:1" x14ac:dyDescent="0.25">
      <c r="A13" s="27" t="s">
        <v>92</v>
      </c>
    </row>
    <row r="14" spans="1:1" ht="30" x14ac:dyDescent="0.25">
      <c r="A14" s="27" t="s">
        <v>93</v>
      </c>
    </row>
    <row r="15" spans="1:1" ht="30" x14ac:dyDescent="0.25">
      <c r="A15" s="27" t="s">
        <v>2</v>
      </c>
    </row>
    <row r="16" spans="1:1" ht="30" x14ac:dyDescent="0.25">
      <c r="A16" s="27" t="s">
        <v>3</v>
      </c>
    </row>
    <row r="17" spans="1:1" x14ac:dyDescent="0.25">
      <c r="A17" s="27" t="s">
        <v>94</v>
      </c>
    </row>
    <row r="18" spans="1:1" ht="30" x14ac:dyDescent="0.25">
      <c r="A18" s="27" t="s">
        <v>95</v>
      </c>
    </row>
    <row r="19" spans="1:1" x14ac:dyDescent="0.25">
      <c r="A19" s="27" t="s">
        <v>96</v>
      </c>
    </row>
    <row r="20" spans="1:1" x14ac:dyDescent="0.25">
      <c r="A20" s="27" t="s">
        <v>97</v>
      </c>
    </row>
    <row r="21" spans="1:1" x14ac:dyDescent="0.25">
      <c r="A21" s="27"/>
    </row>
    <row r="22" spans="1:1" x14ac:dyDescent="0.25">
      <c r="A22" s="29" t="s">
        <v>4</v>
      </c>
    </row>
    <row r="23" spans="1:1" x14ac:dyDescent="0.25">
      <c r="A23" s="27" t="s">
        <v>101</v>
      </c>
    </row>
    <row r="24" spans="1:1" ht="30" x14ac:dyDescent="0.25">
      <c r="A24" s="27" t="s">
        <v>100</v>
      </c>
    </row>
    <row r="25" spans="1:1" ht="30" x14ac:dyDescent="0.25">
      <c r="A25" s="27" t="s">
        <v>99</v>
      </c>
    </row>
    <row r="26" spans="1:1" ht="30" x14ac:dyDescent="0.25">
      <c r="A26" s="27" t="s">
        <v>98</v>
      </c>
    </row>
  </sheetData>
  <sheetProtection algorithmName="SHA-512" hashValue="/EZZ6w9eWMMmC2Kp1DGtK0rAaDzBCBuneWWlVv9kBHj1fuREzz4pTsttpDt7mgCC+L1uG7V9LpVAQK8PyrZNmA==" saltValue="OL05nHU0frAd7BiEFvJR2g==" spinCount="100000" sheet="1" objects="1" scenarios="1"/>
  <pageMargins left="0.511811024" right="0.511811024" top="0.78740157499999996" bottom="0.78740157499999996" header="0.31496062000000002" footer="0.31496062000000002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EA6104-0C91-46F1-B54B-B60D5F13355D}">
  <dimension ref="A1:D64"/>
  <sheetViews>
    <sheetView workbookViewId="0">
      <selection activeCell="A65" sqref="A65"/>
    </sheetView>
  </sheetViews>
  <sheetFormatPr defaultRowHeight="15" x14ac:dyDescent="0.25"/>
  <cols>
    <col min="1" max="1" width="32.85546875" customWidth="1"/>
  </cols>
  <sheetData>
    <row r="1" spans="1:2" x14ac:dyDescent="0.25">
      <c r="A1" t="s">
        <v>63</v>
      </c>
    </row>
    <row r="2" spans="1:2" x14ac:dyDescent="0.25">
      <c r="A2" t="s">
        <v>64</v>
      </c>
    </row>
    <row r="3" spans="1:2" x14ac:dyDescent="0.25">
      <c r="A3" t="s">
        <v>66</v>
      </c>
    </row>
    <row r="5" spans="1:2" x14ac:dyDescent="0.25">
      <c r="A5" t="s">
        <v>128</v>
      </c>
    </row>
    <row r="6" spans="1:2" x14ac:dyDescent="0.25">
      <c r="B6" t="s">
        <v>129</v>
      </c>
    </row>
    <row r="7" spans="1:2" x14ac:dyDescent="0.25">
      <c r="A7" t="s">
        <v>104</v>
      </c>
      <c r="B7" t="s">
        <v>105</v>
      </c>
    </row>
    <row r="8" spans="1:2" x14ac:dyDescent="0.25">
      <c r="A8">
        <v>4</v>
      </c>
      <c r="B8">
        <v>3</v>
      </c>
    </row>
    <row r="9" spans="1:2" x14ac:dyDescent="0.25">
      <c r="A9">
        <v>5</v>
      </c>
      <c r="B9">
        <v>4</v>
      </c>
    </row>
    <row r="10" spans="1:2" x14ac:dyDescent="0.25">
      <c r="A10">
        <v>6</v>
      </c>
      <c r="B10">
        <v>5</v>
      </c>
    </row>
    <row r="12" spans="1:2" x14ac:dyDescent="0.25">
      <c r="A12" t="s">
        <v>8</v>
      </c>
    </row>
    <row r="13" spans="1:2" x14ac:dyDescent="0.25">
      <c r="A13" t="s">
        <v>7</v>
      </c>
    </row>
    <row r="14" spans="1:2" x14ac:dyDescent="0.25">
      <c r="A14" t="s">
        <v>9</v>
      </c>
    </row>
    <row r="16" spans="1:2" x14ac:dyDescent="0.25">
      <c r="A16" t="s">
        <v>12</v>
      </c>
    </row>
    <row r="17" spans="1:4" x14ac:dyDescent="0.25">
      <c r="A17" t="s">
        <v>13</v>
      </c>
    </row>
    <row r="18" spans="1:4" x14ac:dyDescent="0.25">
      <c r="A18" t="s">
        <v>14</v>
      </c>
    </row>
    <row r="20" spans="1:4" x14ac:dyDescent="0.25">
      <c r="A20" t="s">
        <v>16</v>
      </c>
      <c r="D20" cm="1">
        <f t="array" ref="D20:D22">IF('Grupo A'!AM18=Dados!B21,Dados!B22:B24,Dados!A22:A23)</f>
        <v>13800</v>
      </c>
    </row>
    <row r="21" spans="1:4" x14ac:dyDescent="0.25">
      <c r="A21" t="s">
        <v>14</v>
      </c>
      <c r="B21" t="s">
        <v>13</v>
      </c>
      <c r="D21">
        <v>22000</v>
      </c>
    </row>
    <row r="22" spans="1:4" x14ac:dyDescent="0.25">
      <c r="A22" t="s">
        <v>17</v>
      </c>
      <c r="B22">
        <v>13800</v>
      </c>
      <c r="D22">
        <v>34500</v>
      </c>
    </row>
    <row r="23" spans="1:4" x14ac:dyDescent="0.25">
      <c r="A23" t="s">
        <v>18</v>
      </c>
      <c r="B23">
        <v>22000</v>
      </c>
    </row>
    <row r="24" spans="1:4" x14ac:dyDescent="0.25">
      <c r="B24">
        <v>34500</v>
      </c>
    </row>
    <row r="26" spans="1:4" x14ac:dyDescent="0.25">
      <c r="A26" t="s">
        <v>23</v>
      </c>
    </row>
    <row r="27" spans="1:4" x14ac:dyDescent="0.25">
      <c r="A27" t="s">
        <v>24</v>
      </c>
    </row>
    <row r="28" spans="1:4" x14ac:dyDescent="0.25">
      <c r="A28" t="s">
        <v>25</v>
      </c>
    </row>
    <row r="30" spans="1:4" x14ac:dyDescent="0.25">
      <c r="A30" t="s">
        <v>26</v>
      </c>
    </row>
    <row r="31" spans="1:4" x14ac:dyDescent="0.25">
      <c r="A31" s="6" t="s">
        <v>27</v>
      </c>
    </row>
    <row r="32" spans="1:4" x14ac:dyDescent="0.25">
      <c r="A32" s="6" t="s">
        <v>28</v>
      </c>
    </row>
    <row r="33" spans="1:2" x14ac:dyDescent="0.25">
      <c r="A33" s="6" t="s">
        <v>29</v>
      </c>
    </row>
    <row r="35" spans="1:2" x14ac:dyDescent="0.25">
      <c r="A35" s="6" t="s">
        <v>40</v>
      </c>
      <c r="B35" t="s">
        <v>46</v>
      </c>
    </row>
    <row r="36" spans="1:2" x14ac:dyDescent="0.25">
      <c r="A36" s="6" t="s">
        <v>41</v>
      </c>
      <c r="B36" t="str" cm="1">
        <f t="array" ref="B36">IF('Grupo A'!R52=Dados!A36,Dados!A39:A40,IF('Grupo A'!R52=Dados!A37,Dados!A38,IF('Grupo A'!R52=Dados!A39,Dados!A40,IF('Grupo A'!R52=Dados!A40,Dados!A39,"Sem opções"))))</f>
        <v>Sem opções</v>
      </c>
    </row>
    <row r="37" spans="1:2" x14ac:dyDescent="0.25">
      <c r="A37" s="6" t="s">
        <v>43</v>
      </c>
    </row>
    <row r="38" spans="1:2" x14ac:dyDescent="0.25">
      <c r="A38" s="6" t="s">
        <v>44</v>
      </c>
    </row>
    <row r="39" spans="1:2" x14ac:dyDescent="0.25">
      <c r="A39" s="6" t="s">
        <v>42</v>
      </c>
    </row>
    <row r="40" spans="1:2" x14ac:dyDescent="0.25">
      <c r="A40" s="6" t="s">
        <v>45</v>
      </c>
    </row>
    <row r="42" spans="1:2" x14ac:dyDescent="0.25">
      <c r="A42" t="s">
        <v>49</v>
      </c>
    </row>
    <row r="43" spans="1:2" x14ac:dyDescent="0.25">
      <c r="A43" s="6" t="s">
        <v>50</v>
      </c>
    </row>
    <row r="44" spans="1:2" x14ac:dyDescent="0.25">
      <c r="A44" s="6" t="s">
        <v>51</v>
      </c>
    </row>
    <row r="45" spans="1:2" x14ac:dyDescent="0.25">
      <c r="A45" s="6"/>
    </row>
    <row r="46" spans="1:2" x14ac:dyDescent="0.25">
      <c r="A46" s="6" t="s">
        <v>103</v>
      </c>
    </row>
    <row r="47" spans="1:2" x14ac:dyDescent="0.25">
      <c r="A47" s="6">
        <v>13.8</v>
      </c>
    </row>
    <row r="48" spans="1:2" x14ac:dyDescent="0.25">
      <c r="A48" s="6">
        <v>22</v>
      </c>
    </row>
    <row r="49" spans="1:1" x14ac:dyDescent="0.25">
      <c r="A49" s="6">
        <v>34.5</v>
      </c>
    </row>
    <row r="51" spans="1:1" x14ac:dyDescent="0.25">
      <c r="A51" t="s">
        <v>48</v>
      </c>
    </row>
    <row r="52" spans="1:1" x14ac:dyDescent="0.25">
      <c r="A52" t="s">
        <v>52</v>
      </c>
    </row>
    <row r="53" spans="1:1" x14ac:dyDescent="0.25">
      <c r="A53" t="s">
        <v>53</v>
      </c>
    </row>
    <row r="55" spans="1:1" x14ac:dyDescent="0.25">
      <c r="A55" t="s">
        <v>57</v>
      </c>
    </row>
    <row r="56" spans="1:1" x14ac:dyDescent="0.25">
      <c r="A56" t="s">
        <v>58</v>
      </c>
    </row>
    <row r="57" spans="1:1" x14ac:dyDescent="0.25">
      <c r="A57" t="s">
        <v>59</v>
      </c>
    </row>
    <row r="58" spans="1:1" x14ac:dyDescent="0.25">
      <c r="A58" t="s">
        <v>60</v>
      </c>
    </row>
    <row r="59" spans="1:1" x14ac:dyDescent="0.25">
      <c r="A59" t="s">
        <v>61</v>
      </c>
    </row>
    <row r="60" spans="1:1" x14ac:dyDescent="0.25">
      <c r="A60" t="s">
        <v>62</v>
      </c>
    </row>
    <row r="62" spans="1:1" x14ac:dyDescent="0.25">
      <c r="A62" t="s">
        <v>131</v>
      </c>
    </row>
    <row r="63" spans="1:1" x14ac:dyDescent="0.25">
      <c r="A63" t="s">
        <v>132</v>
      </c>
    </row>
    <row r="64" spans="1:1" x14ac:dyDescent="0.25">
      <c r="A64" t="s">
        <v>133</v>
      </c>
    </row>
  </sheetData>
  <sheetProtection algorithmName="SHA-512" hashValue="h793t3FqSunM4sJAXSpJ1gf3mp5vn6FlVXSGzYSPYg/RDRZ7Cb+nnn6JShTGcjqZy8ua0tEE5LQfgeiuRq5pbQ==" saltValue="PD+HJXH6MZDO2npLylBi4A==" spinCount="100000" sheet="1" objects="1" scenarios="1"/>
  <phoneticPr fontId="8" type="noConversion"/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D33EF0AC48BE443A3D81189F34FC699" ma:contentTypeVersion="19" ma:contentTypeDescription="Crie um novo documento." ma:contentTypeScope="" ma:versionID="e8964e7058cd62ed6a19f8fc58ac3188">
  <xsd:schema xmlns:xsd="http://www.w3.org/2001/XMLSchema" xmlns:xs="http://www.w3.org/2001/XMLSchema" xmlns:p="http://schemas.microsoft.com/office/2006/metadata/properties" xmlns:ns1="http://schemas.microsoft.com/sharepoint/v3" xmlns:ns2="45d67614-f831-4c1a-b0ce-cc8ab3613f3c" xmlns:ns3="767fd1fe-d491-41e7-9dcd-363a8ae85ed5" targetNamespace="http://schemas.microsoft.com/office/2006/metadata/properties" ma:root="true" ma:fieldsID="d51cfbcfc25b5e9cf837acc9d8c7f1a3" ns1:_="" ns2:_="" ns3:_="">
    <xsd:import namespace="http://schemas.microsoft.com/sharepoint/v3"/>
    <xsd:import namespace="45d67614-f831-4c1a-b0ce-cc8ab3613f3c"/>
    <xsd:import namespace="767fd1fe-d491-41e7-9dcd-363a8ae85ed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LengthInSeconds" minOccurs="0"/>
                <xsd:element ref="ns2:_Flow_SignoffStatus" minOccurs="0"/>
                <xsd:element ref="ns3:SharedWithUsers" minOccurs="0"/>
                <xsd:element ref="ns3:SharedWithDetails" minOccurs="0"/>
                <xsd:element ref="ns2:Status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0" nillable="true" ma:displayName="Propriedades da Política de Conformidade Unificada" ma:hidden="true" ma:internalName="_ip_UnifiedCompliancePolicyProperties">
      <xsd:simpleType>
        <xsd:restriction base="dms:Note"/>
      </xsd:simpleType>
    </xsd:element>
    <xsd:element name="_ip_UnifiedCompliancePolicyUIAction" ma:index="11" nillable="true" ma:displayName="Ação de Interface do Usuário da Política de Conformidade Unificada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5d67614-f831-4c1a-b0ce-cc8ab3613f3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Marcações de imagem" ma:readOnly="false" ma:fieldId="{5cf76f15-5ced-4ddc-b409-7134ff3c332f}" ma:taxonomyMulti="true" ma:sspId="8ba655b3-91bc-415c-bde2-f58ae48cbc7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_Flow_SignoffStatus" ma:index="20" nillable="true" ma:displayName="Status de liberação" ma:format="Dropdown" ma:internalName="Status_x0020_de_x0020_libera_x00e7__x00e3_o">
      <xsd:simpleType>
        <xsd:restriction base="dms:Text">
          <xsd:maxLength value="255"/>
        </xsd:restriction>
      </xsd:simpleType>
    </xsd:element>
    <xsd:element name="Status" ma:index="23" nillable="true" ma:displayName="Status" ma:description="Controle de pareceres enviados sem conferência" ma:format="Dropdown" ma:internalName="Status">
      <xsd:simpleType>
        <xsd:restriction base="dms:Choice">
          <xsd:enumeration value="Não Conferido"/>
          <xsd:enumeration value="Conferido"/>
          <xsd:enumeration value="Escolha 3 "/>
        </xsd:restriction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Location" ma:index="25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7fd1fe-d491-41e7-9dcd-363a8ae85ed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0e4bd4a1-8705-49ba-8628-855fe8951d25}" ma:internalName="TaxCatchAll" ma:showField="CatchAllData" ma:web="767fd1fe-d491-41e7-9dcd-363a8ae85ed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70EA9E7-31FD-46A2-A9BA-A137686A1A3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3E386A6-75F5-4EFC-AD8E-6721AFA86A6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45d67614-f831-4c1a-b0ce-cc8ab3613f3c"/>
    <ds:schemaRef ds:uri="767fd1fe-d491-41e7-9dcd-363a8ae85ed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723fd9ce-6d6d-415e-88a7-385d6d41dc16}" enabled="1" method="Privileged" siteId="{97ce2340-9c1d-45b1-a835-7ea811b6fe9a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Grupo B</vt:lpstr>
      <vt:lpstr>Grupo A</vt:lpstr>
      <vt:lpstr>Notas Explicativas</vt:lpstr>
      <vt:lpstr>Dados</vt:lpstr>
      <vt:lpstr>'Grupo A'!Area_de_impressao</vt:lpstr>
      <vt:lpstr>'Grupo B'!Area_de_impressao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2024-11-01T17:58:45Z</cp:lastPrinted>
  <dcterms:created xsi:type="dcterms:W3CDTF">2015-06-05T18:19:34Z</dcterms:created>
  <dcterms:modified xsi:type="dcterms:W3CDTF">2025-01-13T13:52:16Z</dcterms:modified>
</cp:coreProperties>
</file>